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得点集計表\R6中・得点集計表・学級成績の統計\"/>
    </mc:Choice>
  </mc:AlternateContent>
  <xr:revisionPtr revIDLastSave="0" documentId="13_ncr:1_{3B5EE91C-26D4-46F2-8F6A-A655FF12D34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中１社" sheetId="1" r:id="rId1"/>
    <sheet name="中2社 " sheetId="5" r:id="rId2"/>
    <sheet name="中3社 " sheetId="6" r:id="rId3"/>
    <sheet name="正しく計算されない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1" l="1"/>
  <c r="D65" i="5"/>
  <c r="D65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43" i="6"/>
  <c r="AX44" i="6"/>
  <c r="AX45" i="6"/>
  <c r="AX46" i="6"/>
  <c r="AX47" i="6"/>
  <c r="AX48" i="6"/>
  <c r="AX49" i="6"/>
  <c r="AX50" i="6"/>
  <c r="AX51" i="6"/>
  <c r="AX52" i="6"/>
  <c r="AX53" i="6"/>
  <c r="AX54" i="6"/>
  <c r="AX55" i="6"/>
  <c r="AX56" i="6"/>
  <c r="AX57" i="6"/>
  <c r="AX58" i="6"/>
  <c r="AX59" i="6"/>
  <c r="AX60" i="6"/>
  <c r="AX61" i="6"/>
  <c r="AX62" i="6"/>
  <c r="AX6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43" i="6"/>
  <c r="AW44" i="6"/>
  <c r="AW45" i="6"/>
  <c r="AW46" i="6"/>
  <c r="AW47" i="6"/>
  <c r="AW48" i="6"/>
  <c r="AW49" i="6"/>
  <c r="AW50" i="6"/>
  <c r="AW51" i="6"/>
  <c r="AW52" i="6"/>
  <c r="AW53" i="6"/>
  <c r="AW54" i="6"/>
  <c r="AW55" i="6"/>
  <c r="AW56" i="6"/>
  <c r="AW57" i="6"/>
  <c r="AW58" i="6"/>
  <c r="AW59" i="6"/>
  <c r="AW60" i="6"/>
  <c r="AW61" i="6"/>
  <c r="AW62" i="6"/>
  <c r="AW63" i="6"/>
  <c r="AW24" i="6"/>
  <c r="AC25" i="6"/>
  <c r="AD25" i="6"/>
  <c r="AE25" i="6"/>
  <c r="AC26" i="6"/>
  <c r="AD26" i="6"/>
  <c r="AE26" i="6"/>
  <c r="AC27" i="6"/>
  <c r="AD27" i="6"/>
  <c r="AE27" i="6"/>
  <c r="AC28" i="6"/>
  <c r="AD28" i="6"/>
  <c r="AE28" i="6"/>
  <c r="AC29" i="6"/>
  <c r="AD29" i="6"/>
  <c r="AE29" i="6"/>
  <c r="AC30" i="6"/>
  <c r="AD30" i="6"/>
  <c r="AE30" i="6"/>
  <c r="AC31" i="6"/>
  <c r="AD31" i="6"/>
  <c r="AE31" i="6"/>
  <c r="AC32" i="6"/>
  <c r="AD32" i="6"/>
  <c r="AE32" i="6"/>
  <c r="AC33" i="6"/>
  <c r="AD33" i="6"/>
  <c r="AE33" i="6"/>
  <c r="AC34" i="6"/>
  <c r="AD34" i="6"/>
  <c r="AE34" i="6"/>
  <c r="AC35" i="6"/>
  <c r="AD35" i="6"/>
  <c r="AE35" i="6"/>
  <c r="AC36" i="6"/>
  <c r="AD36" i="6"/>
  <c r="AE36" i="6"/>
  <c r="AC37" i="6"/>
  <c r="AD37" i="6"/>
  <c r="AE37" i="6"/>
  <c r="AC38" i="6"/>
  <c r="AD38" i="6"/>
  <c r="AE38" i="6"/>
  <c r="AC39" i="6"/>
  <c r="AD39" i="6"/>
  <c r="AE39" i="6"/>
  <c r="AC40" i="6"/>
  <c r="AD40" i="6"/>
  <c r="AE40" i="6"/>
  <c r="AC41" i="6"/>
  <c r="AD41" i="6"/>
  <c r="AE41" i="6"/>
  <c r="AC42" i="6"/>
  <c r="AD42" i="6"/>
  <c r="AE42" i="6"/>
  <c r="AC43" i="6"/>
  <c r="AD43" i="6"/>
  <c r="AE43" i="6"/>
  <c r="AC44" i="6"/>
  <c r="AD44" i="6"/>
  <c r="AE44" i="6"/>
  <c r="AC45" i="6"/>
  <c r="AD45" i="6"/>
  <c r="AE45" i="6"/>
  <c r="AC46" i="6"/>
  <c r="AD46" i="6"/>
  <c r="AE46" i="6"/>
  <c r="AC47" i="6"/>
  <c r="AD47" i="6"/>
  <c r="AE47" i="6"/>
  <c r="AC48" i="6"/>
  <c r="AD48" i="6"/>
  <c r="AE48" i="6"/>
  <c r="AC49" i="6"/>
  <c r="AD49" i="6"/>
  <c r="AE49" i="6"/>
  <c r="AC50" i="6"/>
  <c r="AD50" i="6"/>
  <c r="AE50" i="6"/>
  <c r="AC51" i="6"/>
  <c r="AD51" i="6"/>
  <c r="AE51" i="6"/>
  <c r="AC52" i="6"/>
  <c r="AD52" i="6"/>
  <c r="AE52" i="6"/>
  <c r="AC53" i="6"/>
  <c r="AD53" i="6"/>
  <c r="AE53" i="6"/>
  <c r="AC54" i="6"/>
  <c r="AD54" i="6"/>
  <c r="AE54" i="6"/>
  <c r="AC55" i="6"/>
  <c r="AD55" i="6"/>
  <c r="AE55" i="6"/>
  <c r="AC56" i="6"/>
  <c r="AD56" i="6"/>
  <c r="AE56" i="6"/>
  <c r="AC57" i="6"/>
  <c r="AD57" i="6"/>
  <c r="AE57" i="6"/>
  <c r="AC58" i="6"/>
  <c r="AD58" i="6"/>
  <c r="AE58" i="6"/>
  <c r="AC59" i="6"/>
  <c r="AD59" i="6"/>
  <c r="AE59" i="6"/>
  <c r="AC60" i="6"/>
  <c r="AD60" i="6"/>
  <c r="AE60" i="6"/>
  <c r="AC61" i="6"/>
  <c r="AD61" i="6"/>
  <c r="AE61" i="6"/>
  <c r="AC62" i="6"/>
  <c r="AD62" i="6"/>
  <c r="AE62" i="6"/>
  <c r="AC63" i="6"/>
  <c r="AD63" i="6"/>
  <c r="AE63" i="6"/>
  <c r="AC24" i="6"/>
  <c r="AY25" i="5"/>
  <c r="AY26" i="5"/>
  <c r="AY27" i="5"/>
  <c r="AY28" i="5"/>
  <c r="AY29" i="5"/>
  <c r="AY30" i="5"/>
  <c r="AY31" i="5"/>
  <c r="AY32" i="5"/>
  <c r="AY33" i="5"/>
  <c r="AY34" i="5"/>
  <c r="AY35" i="5"/>
  <c r="AY36" i="5"/>
  <c r="AY37" i="5"/>
  <c r="AY38" i="5"/>
  <c r="AY39" i="5"/>
  <c r="AY40" i="5"/>
  <c r="AY41" i="5"/>
  <c r="AY42" i="5"/>
  <c r="AY43" i="5"/>
  <c r="AY44" i="5"/>
  <c r="AY45" i="5"/>
  <c r="AY46" i="5"/>
  <c r="AY47" i="5"/>
  <c r="AY48" i="5"/>
  <c r="AY49" i="5"/>
  <c r="AY50" i="5"/>
  <c r="AY51" i="5"/>
  <c r="AY52" i="5"/>
  <c r="AY53" i="5"/>
  <c r="AY54" i="5"/>
  <c r="AY55" i="5"/>
  <c r="AY56" i="5"/>
  <c r="AY57" i="5"/>
  <c r="AY58" i="5"/>
  <c r="AY59" i="5"/>
  <c r="AY60" i="5"/>
  <c r="AY61" i="5"/>
  <c r="AY62" i="5"/>
  <c r="AY63" i="5"/>
  <c r="AX25" i="5"/>
  <c r="AX26" i="5"/>
  <c r="AX27" i="5"/>
  <c r="AX28" i="5"/>
  <c r="AX29" i="5"/>
  <c r="AX30" i="5"/>
  <c r="AX31" i="5"/>
  <c r="AX32" i="5"/>
  <c r="AX33" i="5"/>
  <c r="AX34" i="5"/>
  <c r="AX35" i="5"/>
  <c r="AX36" i="5"/>
  <c r="AX37" i="5"/>
  <c r="AX38" i="5"/>
  <c r="AX39" i="5"/>
  <c r="AX40" i="5"/>
  <c r="AX41" i="5"/>
  <c r="AX42" i="5"/>
  <c r="AX43" i="5"/>
  <c r="AX44" i="5"/>
  <c r="AX45" i="5"/>
  <c r="AX46" i="5"/>
  <c r="AX47" i="5"/>
  <c r="AX48" i="5"/>
  <c r="AX49" i="5"/>
  <c r="AX50" i="5"/>
  <c r="AX51" i="5"/>
  <c r="AX52" i="5"/>
  <c r="AX53" i="5"/>
  <c r="AX54" i="5"/>
  <c r="AX55" i="5"/>
  <c r="AX56" i="5"/>
  <c r="AX57" i="5"/>
  <c r="AX58" i="5"/>
  <c r="AX59" i="5"/>
  <c r="AX60" i="5"/>
  <c r="AX61" i="5"/>
  <c r="AX62" i="5"/>
  <c r="AX63" i="5"/>
  <c r="AX24" i="5"/>
  <c r="AD25" i="5"/>
  <c r="AE25" i="5"/>
  <c r="AF25" i="5"/>
  <c r="AD26" i="5"/>
  <c r="AE26" i="5"/>
  <c r="AF26" i="5"/>
  <c r="AD27" i="5"/>
  <c r="AE27" i="5"/>
  <c r="AF27" i="5"/>
  <c r="AD28" i="5"/>
  <c r="AE28" i="5"/>
  <c r="AF28" i="5"/>
  <c r="AD29" i="5"/>
  <c r="AE29" i="5"/>
  <c r="AF29" i="5"/>
  <c r="AD30" i="5"/>
  <c r="AE30" i="5"/>
  <c r="AF30" i="5"/>
  <c r="AD31" i="5"/>
  <c r="AE31" i="5"/>
  <c r="AF31" i="5"/>
  <c r="AD32" i="5"/>
  <c r="AE32" i="5"/>
  <c r="AF32" i="5"/>
  <c r="AD33" i="5"/>
  <c r="AE33" i="5"/>
  <c r="AF33" i="5"/>
  <c r="AD34" i="5"/>
  <c r="AE34" i="5"/>
  <c r="AF34" i="5"/>
  <c r="AD35" i="5"/>
  <c r="AE35" i="5"/>
  <c r="AF35" i="5"/>
  <c r="AD36" i="5"/>
  <c r="AE36" i="5"/>
  <c r="AF36" i="5"/>
  <c r="AD37" i="5"/>
  <c r="AE37" i="5"/>
  <c r="AF37" i="5"/>
  <c r="AD38" i="5"/>
  <c r="AE38" i="5"/>
  <c r="AF38" i="5"/>
  <c r="AD39" i="5"/>
  <c r="AE39" i="5"/>
  <c r="AF39" i="5"/>
  <c r="AD40" i="5"/>
  <c r="AE40" i="5"/>
  <c r="AF40" i="5"/>
  <c r="AD41" i="5"/>
  <c r="AE41" i="5"/>
  <c r="AF41" i="5"/>
  <c r="AD42" i="5"/>
  <c r="AE42" i="5"/>
  <c r="AF42" i="5"/>
  <c r="AD43" i="5"/>
  <c r="AE43" i="5"/>
  <c r="AF43" i="5"/>
  <c r="AD44" i="5"/>
  <c r="AE44" i="5"/>
  <c r="AF44" i="5"/>
  <c r="AD45" i="5"/>
  <c r="AE45" i="5"/>
  <c r="AF45" i="5"/>
  <c r="AD46" i="5"/>
  <c r="AE46" i="5"/>
  <c r="AF46" i="5"/>
  <c r="AD47" i="5"/>
  <c r="AE47" i="5"/>
  <c r="AF47" i="5"/>
  <c r="AD48" i="5"/>
  <c r="AE48" i="5"/>
  <c r="AF48" i="5"/>
  <c r="AD49" i="5"/>
  <c r="AE49" i="5"/>
  <c r="AF49" i="5"/>
  <c r="AD50" i="5"/>
  <c r="AE50" i="5"/>
  <c r="AF50" i="5"/>
  <c r="AD51" i="5"/>
  <c r="AE51" i="5"/>
  <c r="AF51" i="5"/>
  <c r="AD52" i="5"/>
  <c r="AE52" i="5"/>
  <c r="AF52" i="5"/>
  <c r="AD53" i="5"/>
  <c r="AE53" i="5"/>
  <c r="AF53" i="5"/>
  <c r="AD54" i="5"/>
  <c r="AE54" i="5"/>
  <c r="AF54" i="5"/>
  <c r="AD55" i="5"/>
  <c r="AE55" i="5"/>
  <c r="AF55" i="5"/>
  <c r="AD56" i="5"/>
  <c r="AE56" i="5"/>
  <c r="AF56" i="5"/>
  <c r="AD57" i="5"/>
  <c r="AE57" i="5"/>
  <c r="AF57" i="5"/>
  <c r="AD58" i="5"/>
  <c r="AE58" i="5"/>
  <c r="AF58" i="5"/>
  <c r="AD59" i="5"/>
  <c r="AE59" i="5"/>
  <c r="AF59" i="5"/>
  <c r="AD60" i="5"/>
  <c r="AE60" i="5"/>
  <c r="AF60" i="5"/>
  <c r="AD61" i="5"/>
  <c r="AE61" i="5"/>
  <c r="AF61" i="5"/>
  <c r="AD62" i="5"/>
  <c r="AE62" i="5"/>
  <c r="AF62" i="5"/>
  <c r="AD63" i="5"/>
  <c r="AE63" i="5"/>
  <c r="AF63" i="5"/>
  <c r="AD24" i="5"/>
  <c r="L94" i="5"/>
  <c r="T24" i="5"/>
  <c r="R24" i="5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24" i="1"/>
  <c r="AD25" i="1"/>
  <c r="AE25" i="1"/>
  <c r="AF25" i="1"/>
  <c r="AD26" i="1"/>
  <c r="AE26" i="1"/>
  <c r="AF26" i="1"/>
  <c r="AD27" i="1"/>
  <c r="AE27" i="1"/>
  <c r="AF27" i="1"/>
  <c r="AD28" i="1"/>
  <c r="AE28" i="1"/>
  <c r="AF28" i="1"/>
  <c r="AD29" i="1"/>
  <c r="AE29" i="1"/>
  <c r="AF29" i="1"/>
  <c r="AD30" i="1"/>
  <c r="AE30" i="1"/>
  <c r="AF30" i="1"/>
  <c r="AD31" i="1"/>
  <c r="AE31" i="1"/>
  <c r="AF31" i="1"/>
  <c r="AD32" i="1"/>
  <c r="AE32" i="1"/>
  <c r="AF32" i="1"/>
  <c r="AD33" i="1"/>
  <c r="AE33" i="1"/>
  <c r="AF33" i="1"/>
  <c r="AD34" i="1"/>
  <c r="AE34" i="1"/>
  <c r="AF34" i="1"/>
  <c r="AD35" i="1"/>
  <c r="AE35" i="1"/>
  <c r="AF35" i="1"/>
  <c r="AD36" i="1"/>
  <c r="AE36" i="1"/>
  <c r="AF36" i="1"/>
  <c r="AD37" i="1"/>
  <c r="AE37" i="1"/>
  <c r="AF37" i="1"/>
  <c r="AD38" i="1"/>
  <c r="AE38" i="1"/>
  <c r="AF38" i="1"/>
  <c r="AD39" i="1"/>
  <c r="AE39" i="1"/>
  <c r="AF39" i="1"/>
  <c r="AD40" i="1"/>
  <c r="AE40" i="1"/>
  <c r="AF40" i="1"/>
  <c r="AD41" i="1"/>
  <c r="AE41" i="1"/>
  <c r="AF41" i="1"/>
  <c r="AD42" i="1"/>
  <c r="AE42" i="1"/>
  <c r="AF42" i="1"/>
  <c r="AD43" i="1"/>
  <c r="AE43" i="1"/>
  <c r="AF43" i="1"/>
  <c r="AD44" i="1"/>
  <c r="AE44" i="1"/>
  <c r="AF44" i="1"/>
  <c r="AD45" i="1"/>
  <c r="AE45" i="1"/>
  <c r="AF45" i="1"/>
  <c r="AD46" i="1"/>
  <c r="AE46" i="1"/>
  <c r="AF46" i="1"/>
  <c r="AD47" i="1"/>
  <c r="AE47" i="1"/>
  <c r="AF47" i="1"/>
  <c r="AD48" i="1"/>
  <c r="AE48" i="1"/>
  <c r="AF48" i="1"/>
  <c r="AD49" i="1"/>
  <c r="AE49" i="1"/>
  <c r="AF49" i="1"/>
  <c r="AD50" i="1"/>
  <c r="AE50" i="1"/>
  <c r="AF50" i="1"/>
  <c r="AD51" i="1"/>
  <c r="AE51" i="1"/>
  <c r="AF51" i="1"/>
  <c r="AD52" i="1"/>
  <c r="AE52" i="1"/>
  <c r="AF52" i="1"/>
  <c r="AD53" i="1"/>
  <c r="AE53" i="1"/>
  <c r="AF53" i="1"/>
  <c r="AD54" i="1"/>
  <c r="AE54" i="1"/>
  <c r="AF54" i="1"/>
  <c r="AD55" i="1"/>
  <c r="AE55" i="1"/>
  <c r="AF55" i="1"/>
  <c r="AD56" i="1"/>
  <c r="AE56" i="1"/>
  <c r="AF56" i="1"/>
  <c r="AD57" i="1"/>
  <c r="AE57" i="1"/>
  <c r="AF57" i="1"/>
  <c r="AD58" i="1"/>
  <c r="AE58" i="1"/>
  <c r="AF58" i="1"/>
  <c r="AD59" i="1"/>
  <c r="AE59" i="1"/>
  <c r="AF59" i="1"/>
  <c r="AD60" i="1"/>
  <c r="AE60" i="1"/>
  <c r="AF60" i="1"/>
  <c r="AD61" i="1"/>
  <c r="AE61" i="1"/>
  <c r="AF61" i="1"/>
  <c r="AD62" i="1"/>
  <c r="AE62" i="1"/>
  <c r="AF62" i="1"/>
  <c r="AD63" i="1"/>
  <c r="AE63" i="1"/>
  <c r="AF63" i="1"/>
  <c r="AD24" i="1"/>
  <c r="F133" i="6"/>
  <c r="G133" i="6"/>
  <c r="H133" i="6"/>
  <c r="I133" i="6"/>
  <c r="J133" i="6"/>
  <c r="K133" i="6"/>
  <c r="L133" i="6"/>
  <c r="M133" i="6"/>
  <c r="N133" i="6"/>
  <c r="O133" i="6"/>
  <c r="P133" i="6"/>
  <c r="Q133" i="6"/>
  <c r="S133" i="6"/>
  <c r="U133" i="6"/>
  <c r="V133" i="6"/>
  <c r="W133" i="6"/>
  <c r="X133" i="6"/>
  <c r="Y133" i="6"/>
  <c r="E133" i="6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T133" i="5"/>
  <c r="V133" i="5"/>
  <c r="W133" i="5"/>
  <c r="X133" i="5"/>
  <c r="Y133" i="5"/>
  <c r="Z133" i="5"/>
  <c r="E133" i="5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T133" i="1"/>
  <c r="V133" i="1"/>
  <c r="W133" i="1"/>
  <c r="X133" i="1"/>
  <c r="Y133" i="1"/>
  <c r="Z133" i="1"/>
  <c r="E133" i="1"/>
  <c r="X24" i="6"/>
  <c r="W24" i="6"/>
  <c r="V24" i="6"/>
  <c r="U24" i="6"/>
  <c r="S24" i="6"/>
  <c r="Q24" i="6"/>
  <c r="Y24" i="5"/>
  <c r="X24" i="5"/>
  <c r="W24" i="5"/>
  <c r="V24" i="5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92" i="1"/>
  <c r="Y24" i="1"/>
  <c r="X24" i="1"/>
  <c r="W24" i="1"/>
  <c r="V24" i="1"/>
  <c r="T24" i="1"/>
  <c r="R24" i="1"/>
  <c r="Z24" i="5" l="1"/>
  <c r="Z24" i="1"/>
  <c r="Y24" i="6"/>
  <c r="S25" i="6"/>
  <c r="T25" i="6" s="1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24" i="6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24" i="5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24" i="1"/>
  <c r="AX24" i="6" l="1"/>
  <c r="AD24" i="6"/>
  <c r="AA24" i="5"/>
  <c r="AF24" i="5" s="1"/>
  <c r="AE24" i="5"/>
  <c r="AY24" i="5"/>
  <c r="AA24" i="1"/>
  <c r="AF24" i="1" s="1"/>
  <c r="AE24" i="1"/>
  <c r="AY24" i="1"/>
  <c r="Z24" i="6"/>
  <c r="AE24" i="6" s="1"/>
  <c r="T93" i="6"/>
  <c r="C93" i="6"/>
  <c r="D93" i="6"/>
  <c r="C94" i="6"/>
  <c r="D94" i="6"/>
  <c r="C95" i="6"/>
  <c r="D95" i="6"/>
  <c r="C96" i="6"/>
  <c r="D96" i="6"/>
  <c r="C97" i="6"/>
  <c r="D97" i="6"/>
  <c r="C98" i="6"/>
  <c r="D98" i="6"/>
  <c r="C99" i="6"/>
  <c r="D99" i="6"/>
  <c r="C100" i="6"/>
  <c r="D100" i="6"/>
  <c r="C101" i="6"/>
  <c r="D101" i="6"/>
  <c r="C102" i="6"/>
  <c r="D102" i="6"/>
  <c r="C103" i="6"/>
  <c r="D103" i="6"/>
  <c r="C104" i="6"/>
  <c r="D104" i="6"/>
  <c r="C105" i="6"/>
  <c r="D105" i="6"/>
  <c r="C106" i="6"/>
  <c r="D106" i="6"/>
  <c r="C107" i="6"/>
  <c r="D107" i="6"/>
  <c r="C108" i="6"/>
  <c r="D108" i="6"/>
  <c r="C109" i="6"/>
  <c r="D109" i="6"/>
  <c r="C110" i="6"/>
  <c r="D110" i="6"/>
  <c r="C111" i="6"/>
  <c r="D111" i="6"/>
  <c r="C112" i="6"/>
  <c r="D112" i="6"/>
  <c r="C113" i="6"/>
  <c r="D113" i="6"/>
  <c r="C114" i="6"/>
  <c r="D114" i="6"/>
  <c r="C115" i="6"/>
  <c r="D115" i="6"/>
  <c r="C116" i="6"/>
  <c r="D116" i="6"/>
  <c r="C117" i="6"/>
  <c r="D117" i="6"/>
  <c r="C118" i="6"/>
  <c r="D118" i="6"/>
  <c r="C119" i="6"/>
  <c r="D119" i="6"/>
  <c r="C120" i="6"/>
  <c r="D120" i="6"/>
  <c r="C121" i="6"/>
  <c r="D121" i="6"/>
  <c r="C122" i="6"/>
  <c r="D122" i="6"/>
  <c r="C123" i="6"/>
  <c r="D123" i="6"/>
  <c r="C124" i="6"/>
  <c r="D124" i="6"/>
  <c r="C125" i="6"/>
  <c r="D125" i="6"/>
  <c r="C126" i="6"/>
  <c r="D126" i="6"/>
  <c r="C127" i="6"/>
  <c r="D127" i="6"/>
  <c r="C128" i="6"/>
  <c r="D128" i="6"/>
  <c r="C129" i="6"/>
  <c r="D129" i="6"/>
  <c r="C130" i="6"/>
  <c r="D130" i="6"/>
  <c r="C131" i="6"/>
  <c r="D131" i="6"/>
  <c r="D92" i="6"/>
  <c r="C92" i="6"/>
  <c r="C93" i="5"/>
  <c r="D93" i="5"/>
  <c r="C94" i="5"/>
  <c r="D94" i="5"/>
  <c r="C95" i="5"/>
  <c r="D95" i="5"/>
  <c r="C96" i="5"/>
  <c r="D96" i="5"/>
  <c r="C97" i="5"/>
  <c r="D97" i="5"/>
  <c r="C98" i="5"/>
  <c r="D98" i="5"/>
  <c r="C99" i="5"/>
  <c r="D99" i="5"/>
  <c r="C100" i="5"/>
  <c r="D100" i="5"/>
  <c r="C101" i="5"/>
  <c r="D101" i="5"/>
  <c r="C102" i="5"/>
  <c r="D102" i="5"/>
  <c r="C103" i="5"/>
  <c r="D103" i="5"/>
  <c r="C104" i="5"/>
  <c r="D104" i="5"/>
  <c r="C105" i="5"/>
  <c r="D105" i="5"/>
  <c r="C106" i="5"/>
  <c r="D106" i="5"/>
  <c r="C107" i="5"/>
  <c r="D107" i="5"/>
  <c r="C108" i="5"/>
  <c r="D108" i="5"/>
  <c r="C109" i="5"/>
  <c r="D109" i="5"/>
  <c r="C110" i="5"/>
  <c r="D110" i="5"/>
  <c r="C111" i="5"/>
  <c r="D111" i="5"/>
  <c r="C112" i="5"/>
  <c r="D112" i="5"/>
  <c r="C113" i="5"/>
  <c r="D113" i="5"/>
  <c r="C114" i="5"/>
  <c r="D114" i="5"/>
  <c r="C115" i="5"/>
  <c r="D115" i="5"/>
  <c r="C116" i="5"/>
  <c r="D116" i="5"/>
  <c r="C117" i="5"/>
  <c r="D117" i="5"/>
  <c r="C118" i="5"/>
  <c r="D118" i="5"/>
  <c r="C119" i="5"/>
  <c r="D119" i="5"/>
  <c r="C120" i="5"/>
  <c r="D120" i="5"/>
  <c r="C121" i="5"/>
  <c r="D121" i="5"/>
  <c r="C122" i="5"/>
  <c r="D122" i="5"/>
  <c r="C123" i="5"/>
  <c r="D123" i="5"/>
  <c r="C124" i="5"/>
  <c r="D124" i="5"/>
  <c r="C125" i="5"/>
  <c r="D125" i="5"/>
  <c r="C126" i="5"/>
  <c r="D126" i="5"/>
  <c r="C127" i="5"/>
  <c r="D127" i="5"/>
  <c r="C128" i="5"/>
  <c r="D128" i="5"/>
  <c r="C129" i="5"/>
  <c r="D129" i="5"/>
  <c r="C130" i="5"/>
  <c r="D130" i="5"/>
  <c r="C131" i="5"/>
  <c r="D131" i="5"/>
  <c r="D92" i="5"/>
  <c r="C92" i="5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D92" i="1"/>
  <c r="C92" i="1"/>
  <c r="X25" i="6" l="1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E93" i="6" l="1"/>
  <c r="F93" i="6"/>
  <c r="G93" i="6"/>
  <c r="H93" i="6"/>
  <c r="I93" i="6"/>
  <c r="J93" i="6"/>
  <c r="K93" i="6"/>
  <c r="L93" i="6"/>
  <c r="M93" i="6"/>
  <c r="N93" i="6"/>
  <c r="O93" i="6"/>
  <c r="P93" i="6"/>
  <c r="E94" i="6"/>
  <c r="F94" i="6"/>
  <c r="G94" i="6"/>
  <c r="H94" i="6"/>
  <c r="I94" i="6"/>
  <c r="J94" i="6"/>
  <c r="K94" i="6"/>
  <c r="L94" i="6"/>
  <c r="M94" i="6"/>
  <c r="N94" i="6"/>
  <c r="O94" i="6"/>
  <c r="P94" i="6"/>
  <c r="X94" i="6"/>
  <c r="E95" i="6"/>
  <c r="F95" i="6"/>
  <c r="G95" i="6"/>
  <c r="H95" i="6"/>
  <c r="I95" i="6"/>
  <c r="J95" i="6"/>
  <c r="K95" i="6"/>
  <c r="L95" i="6"/>
  <c r="M95" i="6"/>
  <c r="N95" i="6"/>
  <c r="O95" i="6"/>
  <c r="P95" i="6"/>
  <c r="X95" i="6"/>
  <c r="E96" i="6"/>
  <c r="F96" i="6"/>
  <c r="G96" i="6"/>
  <c r="H96" i="6"/>
  <c r="I96" i="6"/>
  <c r="J96" i="6"/>
  <c r="K96" i="6"/>
  <c r="L96" i="6"/>
  <c r="M96" i="6"/>
  <c r="N96" i="6"/>
  <c r="O96" i="6"/>
  <c r="P96" i="6"/>
  <c r="X96" i="6"/>
  <c r="E97" i="6"/>
  <c r="F97" i="6"/>
  <c r="G97" i="6"/>
  <c r="H97" i="6"/>
  <c r="I97" i="6"/>
  <c r="J97" i="6"/>
  <c r="K97" i="6"/>
  <c r="L97" i="6"/>
  <c r="M97" i="6"/>
  <c r="N97" i="6"/>
  <c r="O97" i="6"/>
  <c r="P97" i="6"/>
  <c r="X97" i="6"/>
  <c r="E98" i="6"/>
  <c r="F98" i="6"/>
  <c r="G98" i="6"/>
  <c r="H98" i="6"/>
  <c r="I98" i="6"/>
  <c r="J98" i="6"/>
  <c r="K98" i="6"/>
  <c r="L98" i="6"/>
  <c r="M98" i="6"/>
  <c r="N98" i="6"/>
  <c r="O98" i="6"/>
  <c r="P98" i="6"/>
  <c r="X98" i="6"/>
  <c r="E99" i="6"/>
  <c r="F99" i="6"/>
  <c r="G99" i="6"/>
  <c r="H99" i="6"/>
  <c r="I99" i="6"/>
  <c r="J99" i="6"/>
  <c r="K99" i="6"/>
  <c r="L99" i="6"/>
  <c r="M99" i="6"/>
  <c r="N99" i="6"/>
  <c r="O99" i="6"/>
  <c r="P99" i="6"/>
  <c r="X99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X100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X101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X102" i="6"/>
  <c r="E103" i="6"/>
  <c r="F103" i="6"/>
  <c r="G103" i="6"/>
  <c r="H103" i="6"/>
  <c r="I103" i="6"/>
  <c r="J103" i="6"/>
  <c r="K103" i="6"/>
  <c r="L103" i="6"/>
  <c r="M103" i="6"/>
  <c r="N103" i="6"/>
  <c r="O103" i="6"/>
  <c r="P103" i="6"/>
  <c r="X103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X104" i="6"/>
  <c r="E105" i="6"/>
  <c r="F105" i="6"/>
  <c r="G105" i="6"/>
  <c r="H105" i="6"/>
  <c r="I105" i="6"/>
  <c r="J105" i="6"/>
  <c r="K105" i="6"/>
  <c r="L105" i="6"/>
  <c r="M105" i="6"/>
  <c r="N105" i="6"/>
  <c r="O105" i="6"/>
  <c r="P105" i="6"/>
  <c r="X105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X106" i="6"/>
  <c r="E107" i="6"/>
  <c r="F107" i="6"/>
  <c r="G107" i="6"/>
  <c r="H107" i="6"/>
  <c r="I107" i="6"/>
  <c r="J107" i="6"/>
  <c r="K107" i="6"/>
  <c r="L107" i="6"/>
  <c r="M107" i="6"/>
  <c r="N107" i="6"/>
  <c r="O107" i="6"/>
  <c r="P107" i="6"/>
  <c r="X107" i="6"/>
  <c r="E108" i="6"/>
  <c r="F108" i="6"/>
  <c r="G108" i="6"/>
  <c r="H108" i="6"/>
  <c r="I108" i="6"/>
  <c r="J108" i="6"/>
  <c r="K108" i="6"/>
  <c r="L108" i="6"/>
  <c r="M108" i="6"/>
  <c r="N108" i="6"/>
  <c r="O108" i="6"/>
  <c r="P108" i="6"/>
  <c r="X108" i="6"/>
  <c r="E109" i="6"/>
  <c r="F109" i="6"/>
  <c r="G109" i="6"/>
  <c r="H109" i="6"/>
  <c r="I109" i="6"/>
  <c r="J109" i="6"/>
  <c r="K109" i="6"/>
  <c r="L109" i="6"/>
  <c r="M109" i="6"/>
  <c r="N109" i="6"/>
  <c r="O109" i="6"/>
  <c r="P109" i="6"/>
  <c r="X109" i="6"/>
  <c r="E110" i="6"/>
  <c r="F110" i="6"/>
  <c r="G110" i="6"/>
  <c r="H110" i="6"/>
  <c r="I110" i="6"/>
  <c r="J110" i="6"/>
  <c r="K110" i="6"/>
  <c r="L110" i="6"/>
  <c r="M110" i="6"/>
  <c r="N110" i="6"/>
  <c r="O110" i="6"/>
  <c r="P110" i="6"/>
  <c r="X110" i="6"/>
  <c r="E111" i="6"/>
  <c r="F111" i="6"/>
  <c r="G111" i="6"/>
  <c r="H111" i="6"/>
  <c r="I111" i="6"/>
  <c r="J111" i="6"/>
  <c r="K111" i="6"/>
  <c r="L111" i="6"/>
  <c r="M111" i="6"/>
  <c r="N111" i="6"/>
  <c r="O111" i="6"/>
  <c r="P111" i="6"/>
  <c r="X111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X112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X113" i="6"/>
  <c r="E114" i="6"/>
  <c r="F114" i="6"/>
  <c r="G114" i="6"/>
  <c r="H114" i="6"/>
  <c r="I114" i="6"/>
  <c r="J114" i="6"/>
  <c r="K114" i="6"/>
  <c r="L114" i="6"/>
  <c r="M114" i="6"/>
  <c r="N114" i="6"/>
  <c r="O114" i="6"/>
  <c r="P114" i="6"/>
  <c r="X114" i="6"/>
  <c r="E115" i="6"/>
  <c r="F115" i="6"/>
  <c r="G115" i="6"/>
  <c r="H115" i="6"/>
  <c r="I115" i="6"/>
  <c r="J115" i="6"/>
  <c r="K115" i="6"/>
  <c r="L115" i="6"/>
  <c r="M115" i="6"/>
  <c r="N115" i="6"/>
  <c r="O115" i="6"/>
  <c r="P115" i="6"/>
  <c r="X115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X116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X117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X118" i="6"/>
  <c r="E119" i="6"/>
  <c r="F119" i="6"/>
  <c r="G119" i="6"/>
  <c r="H119" i="6"/>
  <c r="I119" i="6"/>
  <c r="J119" i="6"/>
  <c r="K119" i="6"/>
  <c r="L119" i="6"/>
  <c r="M119" i="6"/>
  <c r="N119" i="6"/>
  <c r="O119" i="6"/>
  <c r="P119" i="6"/>
  <c r="X119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X120" i="6"/>
  <c r="E121" i="6"/>
  <c r="F121" i="6"/>
  <c r="G121" i="6"/>
  <c r="H121" i="6"/>
  <c r="I121" i="6"/>
  <c r="J121" i="6"/>
  <c r="K121" i="6"/>
  <c r="L121" i="6"/>
  <c r="M121" i="6"/>
  <c r="N121" i="6"/>
  <c r="O121" i="6"/>
  <c r="P121" i="6"/>
  <c r="X121" i="6"/>
  <c r="E122" i="6"/>
  <c r="F122" i="6"/>
  <c r="G122" i="6"/>
  <c r="H122" i="6"/>
  <c r="I122" i="6"/>
  <c r="J122" i="6"/>
  <c r="K122" i="6"/>
  <c r="L122" i="6"/>
  <c r="M122" i="6"/>
  <c r="N122" i="6"/>
  <c r="O122" i="6"/>
  <c r="P122" i="6"/>
  <c r="X122" i="6"/>
  <c r="E123" i="6"/>
  <c r="F123" i="6"/>
  <c r="G123" i="6"/>
  <c r="H123" i="6"/>
  <c r="I123" i="6"/>
  <c r="J123" i="6"/>
  <c r="K123" i="6"/>
  <c r="L123" i="6"/>
  <c r="M123" i="6"/>
  <c r="N123" i="6"/>
  <c r="O123" i="6"/>
  <c r="P123" i="6"/>
  <c r="X123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X124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X125" i="6"/>
  <c r="E126" i="6"/>
  <c r="F126" i="6"/>
  <c r="G126" i="6"/>
  <c r="H126" i="6"/>
  <c r="I126" i="6"/>
  <c r="J126" i="6"/>
  <c r="K126" i="6"/>
  <c r="L126" i="6"/>
  <c r="M126" i="6"/>
  <c r="N126" i="6"/>
  <c r="O126" i="6"/>
  <c r="P126" i="6"/>
  <c r="X126" i="6"/>
  <c r="E127" i="6"/>
  <c r="F127" i="6"/>
  <c r="G127" i="6"/>
  <c r="H127" i="6"/>
  <c r="I127" i="6"/>
  <c r="J127" i="6"/>
  <c r="K127" i="6"/>
  <c r="L127" i="6"/>
  <c r="M127" i="6"/>
  <c r="N127" i="6"/>
  <c r="O127" i="6"/>
  <c r="P127" i="6"/>
  <c r="X127" i="6"/>
  <c r="E128" i="6"/>
  <c r="F128" i="6"/>
  <c r="G128" i="6"/>
  <c r="H128" i="6"/>
  <c r="I128" i="6"/>
  <c r="J128" i="6"/>
  <c r="K128" i="6"/>
  <c r="L128" i="6"/>
  <c r="M128" i="6"/>
  <c r="N128" i="6"/>
  <c r="O128" i="6"/>
  <c r="P128" i="6"/>
  <c r="X128" i="6"/>
  <c r="E129" i="6"/>
  <c r="F129" i="6"/>
  <c r="G129" i="6"/>
  <c r="H129" i="6"/>
  <c r="I129" i="6"/>
  <c r="J129" i="6"/>
  <c r="K129" i="6"/>
  <c r="L129" i="6"/>
  <c r="M129" i="6"/>
  <c r="N129" i="6"/>
  <c r="O129" i="6"/>
  <c r="P129" i="6"/>
  <c r="X129" i="6"/>
  <c r="E130" i="6"/>
  <c r="F130" i="6"/>
  <c r="G130" i="6"/>
  <c r="H130" i="6"/>
  <c r="I130" i="6"/>
  <c r="J130" i="6"/>
  <c r="K130" i="6"/>
  <c r="L130" i="6"/>
  <c r="M130" i="6"/>
  <c r="N130" i="6"/>
  <c r="O130" i="6"/>
  <c r="P130" i="6"/>
  <c r="X130" i="6"/>
  <c r="E131" i="6"/>
  <c r="F131" i="6"/>
  <c r="G131" i="6"/>
  <c r="H131" i="6"/>
  <c r="I131" i="6"/>
  <c r="J131" i="6"/>
  <c r="K131" i="6"/>
  <c r="L131" i="6"/>
  <c r="M131" i="6"/>
  <c r="N131" i="6"/>
  <c r="O131" i="6"/>
  <c r="P131" i="6"/>
  <c r="X131" i="6"/>
  <c r="P92" i="6"/>
  <c r="O92" i="6"/>
  <c r="N92" i="6"/>
  <c r="M92" i="6"/>
  <c r="L92" i="6"/>
  <c r="K92" i="6"/>
  <c r="J92" i="6"/>
  <c r="I92" i="6"/>
  <c r="H92" i="6"/>
  <c r="G92" i="6"/>
  <c r="F92" i="6"/>
  <c r="E92" i="6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E94" i="5"/>
  <c r="F94" i="5"/>
  <c r="G94" i="5"/>
  <c r="H94" i="5"/>
  <c r="I94" i="5"/>
  <c r="J94" i="5"/>
  <c r="K94" i="5"/>
  <c r="M94" i="5"/>
  <c r="N94" i="5"/>
  <c r="O94" i="5"/>
  <c r="P94" i="5"/>
  <c r="Q94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B93" i="6" l="1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92" i="6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92" i="5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92" i="1"/>
  <c r="W92" i="5" l="1"/>
  <c r="X92" i="5"/>
  <c r="F65" i="6" l="1"/>
  <c r="G65" i="6"/>
  <c r="H65" i="6"/>
  <c r="I65" i="6"/>
  <c r="J65" i="6"/>
  <c r="K65" i="6"/>
  <c r="L65" i="6"/>
  <c r="M65" i="6"/>
  <c r="N65" i="6"/>
  <c r="O65" i="6"/>
  <c r="P65" i="6"/>
  <c r="Q65" i="6"/>
  <c r="S65" i="6"/>
  <c r="U65" i="6"/>
  <c r="V65" i="6"/>
  <c r="W65" i="6"/>
  <c r="X65" i="6"/>
  <c r="Y65" i="6"/>
  <c r="E65" i="6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T65" i="5"/>
  <c r="V65" i="5"/>
  <c r="W65" i="5"/>
  <c r="X65" i="5"/>
  <c r="Y65" i="5"/>
  <c r="Z65" i="5"/>
  <c r="E65" i="5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T65" i="1"/>
  <c r="V65" i="1"/>
  <c r="W65" i="1"/>
  <c r="X65" i="1"/>
  <c r="Y65" i="1"/>
  <c r="Z65" i="1"/>
  <c r="E65" i="1"/>
  <c r="X93" i="6" l="1"/>
  <c r="X92" i="6"/>
  <c r="W25" i="6"/>
  <c r="W93" i="6" s="1"/>
  <c r="W26" i="6"/>
  <c r="W94" i="6" s="1"/>
  <c r="W27" i="6"/>
  <c r="W95" i="6" s="1"/>
  <c r="W28" i="6"/>
  <c r="W96" i="6" s="1"/>
  <c r="W29" i="6"/>
  <c r="W97" i="6" s="1"/>
  <c r="W30" i="6"/>
  <c r="W98" i="6" s="1"/>
  <c r="W31" i="6"/>
  <c r="W99" i="6" s="1"/>
  <c r="W32" i="6"/>
  <c r="W100" i="6" s="1"/>
  <c r="W33" i="6"/>
  <c r="W101" i="6" s="1"/>
  <c r="W34" i="6"/>
  <c r="W102" i="6" s="1"/>
  <c r="W35" i="6"/>
  <c r="W103" i="6" s="1"/>
  <c r="W36" i="6"/>
  <c r="W104" i="6" s="1"/>
  <c r="W37" i="6"/>
  <c r="W105" i="6" s="1"/>
  <c r="W38" i="6"/>
  <c r="W106" i="6" s="1"/>
  <c r="W39" i="6"/>
  <c r="W107" i="6" s="1"/>
  <c r="W40" i="6"/>
  <c r="W108" i="6" s="1"/>
  <c r="W41" i="6"/>
  <c r="W109" i="6" s="1"/>
  <c r="W42" i="6"/>
  <c r="W110" i="6" s="1"/>
  <c r="W43" i="6"/>
  <c r="W111" i="6" s="1"/>
  <c r="W44" i="6"/>
  <c r="W112" i="6" s="1"/>
  <c r="W45" i="6"/>
  <c r="W113" i="6" s="1"/>
  <c r="W46" i="6"/>
  <c r="W114" i="6" s="1"/>
  <c r="W47" i="6"/>
  <c r="W115" i="6" s="1"/>
  <c r="W48" i="6"/>
  <c r="W116" i="6" s="1"/>
  <c r="W49" i="6"/>
  <c r="W117" i="6" s="1"/>
  <c r="W50" i="6"/>
  <c r="W118" i="6" s="1"/>
  <c r="W51" i="6"/>
  <c r="W119" i="6" s="1"/>
  <c r="W52" i="6"/>
  <c r="W120" i="6" s="1"/>
  <c r="W53" i="6"/>
  <c r="W121" i="6" s="1"/>
  <c r="W54" i="6"/>
  <c r="W122" i="6" s="1"/>
  <c r="W55" i="6"/>
  <c r="W123" i="6" s="1"/>
  <c r="W56" i="6"/>
  <c r="W124" i="6" s="1"/>
  <c r="W57" i="6"/>
  <c r="W125" i="6" s="1"/>
  <c r="W58" i="6"/>
  <c r="W126" i="6" s="1"/>
  <c r="W59" i="6"/>
  <c r="W127" i="6" s="1"/>
  <c r="W60" i="6"/>
  <c r="W128" i="6" s="1"/>
  <c r="W61" i="6"/>
  <c r="W129" i="6" s="1"/>
  <c r="W62" i="6"/>
  <c r="W130" i="6" s="1"/>
  <c r="W63" i="6"/>
  <c r="W131" i="6" s="1"/>
  <c r="W92" i="6"/>
  <c r="V25" i="6"/>
  <c r="V93" i="6" s="1"/>
  <c r="V26" i="6"/>
  <c r="V94" i="6" s="1"/>
  <c r="V27" i="6"/>
  <c r="V95" i="6" s="1"/>
  <c r="V28" i="6"/>
  <c r="V96" i="6" s="1"/>
  <c r="V29" i="6"/>
  <c r="V97" i="6" s="1"/>
  <c r="V30" i="6"/>
  <c r="V98" i="6" s="1"/>
  <c r="V31" i="6"/>
  <c r="V99" i="6" s="1"/>
  <c r="V32" i="6"/>
  <c r="V100" i="6" s="1"/>
  <c r="V33" i="6"/>
  <c r="V101" i="6" s="1"/>
  <c r="V34" i="6"/>
  <c r="V102" i="6" s="1"/>
  <c r="V35" i="6"/>
  <c r="V103" i="6" s="1"/>
  <c r="V36" i="6"/>
  <c r="V104" i="6" s="1"/>
  <c r="V37" i="6"/>
  <c r="V105" i="6" s="1"/>
  <c r="V38" i="6"/>
  <c r="V106" i="6" s="1"/>
  <c r="V39" i="6"/>
  <c r="V107" i="6" s="1"/>
  <c r="V40" i="6"/>
  <c r="V108" i="6" s="1"/>
  <c r="V41" i="6"/>
  <c r="V109" i="6" s="1"/>
  <c r="V42" i="6"/>
  <c r="V110" i="6" s="1"/>
  <c r="V43" i="6"/>
  <c r="V111" i="6" s="1"/>
  <c r="V44" i="6"/>
  <c r="V112" i="6" s="1"/>
  <c r="V45" i="6"/>
  <c r="V113" i="6" s="1"/>
  <c r="V46" i="6"/>
  <c r="V114" i="6" s="1"/>
  <c r="V47" i="6"/>
  <c r="V115" i="6" s="1"/>
  <c r="V48" i="6"/>
  <c r="V116" i="6" s="1"/>
  <c r="V49" i="6"/>
  <c r="V117" i="6" s="1"/>
  <c r="V50" i="6"/>
  <c r="V118" i="6" s="1"/>
  <c r="V51" i="6"/>
  <c r="V119" i="6" s="1"/>
  <c r="V52" i="6"/>
  <c r="V120" i="6" s="1"/>
  <c r="V53" i="6"/>
  <c r="V121" i="6" s="1"/>
  <c r="V54" i="6"/>
  <c r="V122" i="6" s="1"/>
  <c r="V55" i="6"/>
  <c r="V123" i="6" s="1"/>
  <c r="V56" i="6"/>
  <c r="V124" i="6" s="1"/>
  <c r="V57" i="6"/>
  <c r="V125" i="6" s="1"/>
  <c r="V58" i="6"/>
  <c r="V126" i="6" s="1"/>
  <c r="V59" i="6"/>
  <c r="V127" i="6" s="1"/>
  <c r="V60" i="6"/>
  <c r="V128" i="6" s="1"/>
  <c r="V61" i="6"/>
  <c r="V129" i="6" s="1"/>
  <c r="V62" i="6"/>
  <c r="V130" i="6" s="1"/>
  <c r="V63" i="6"/>
  <c r="V131" i="6" s="1"/>
  <c r="V92" i="6"/>
  <c r="U25" i="6"/>
  <c r="U93" i="6" s="1"/>
  <c r="U26" i="6"/>
  <c r="U94" i="6" s="1"/>
  <c r="U27" i="6"/>
  <c r="U95" i="6" s="1"/>
  <c r="U28" i="6"/>
  <c r="U96" i="6" s="1"/>
  <c r="U29" i="6"/>
  <c r="U97" i="6" s="1"/>
  <c r="U30" i="6"/>
  <c r="U98" i="6" s="1"/>
  <c r="U31" i="6"/>
  <c r="U99" i="6" s="1"/>
  <c r="U32" i="6"/>
  <c r="U100" i="6" s="1"/>
  <c r="U33" i="6"/>
  <c r="U101" i="6" s="1"/>
  <c r="U34" i="6"/>
  <c r="U102" i="6" s="1"/>
  <c r="U35" i="6"/>
  <c r="U103" i="6" s="1"/>
  <c r="U36" i="6"/>
  <c r="U104" i="6" s="1"/>
  <c r="U37" i="6"/>
  <c r="U105" i="6" s="1"/>
  <c r="U38" i="6"/>
  <c r="U106" i="6" s="1"/>
  <c r="U39" i="6"/>
  <c r="U107" i="6" s="1"/>
  <c r="U40" i="6"/>
  <c r="U108" i="6" s="1"/>
  <c r="U41" i="6"/>
  <c r="U109" i="6" s="1"/>
  <c r="U42" i="6"/>
  <c r="U110" i="6" s="1"/>
  <c r="U43" i="6"/>
  <c r="U111" i="6" s="1"/>
  <c r="U44" i="6"/>
  <c r="U112" i="6" s="1"/>
  <c r="U45" i="6"/>
  <c r="U113" i="6" s="1"/>
  <c r="U46" i="6"/>
  <c r="U114" i="6" s="1"/>
  <c r="U47" i="6"/>
  <c r="U115" i="6" s="1"/>
  <c r="U48" i="6"/>
  <c r="U116" i="6" s="1"/>
  <c r="U49" i="6"/>
  <c r="U117" i="6" s="1"/>
  <c r="U50" i="6"/>
  <c r="U118" i="6" s="1"/>
  <c r="U51" i="6"/>
  <c r="U119" i="6" s="1"/>
  <c r="U52" i="6"/>
  <c r="U120" i="6" s="1"/>
  <c r="U53" i="6"/>
  <c r="U121" i="6" s="1"/>
  <c r="U54" i="6"/>
  <c r="U122" i="6" s="1"/>
  <c r="U55" i="6"/>
  <c r="U123" i="6" s="1"/>
  <c r="U56" i="6"/>
  <c r="U124" i="6" s="1"/>
  <c r="U57" i="6"/>
  <c r="U125" i="6" s="1"/>
  <c r="U58" i="6"/>
  <c r="U126" i="6" s="1"/>
  <c r="U59" i="6"/>
  <c r="U127" i="6" s="1"/>
  <c r="U60" i="6"/>
  <c r="U128" i="6" s="1"/>
  <c r="U61" i="6"/>
  <c r="U129" i="6" s="1"/>
  <c r="U62" i="6"/>
  <c r="U130" i="6" s="1"/>
  <c r="U63" i="6"/>
  <c r="U131" i="6" s="1"/>
  <c r="U92" i="6"/>
  <c r="Y25" i="5"/>
  <c r="Y93" i="5" s="1"/>
  <c r="Y26" i="5"/>
  <c r="Y94" i="5" s="1"/>
  <c r="Y27" i="5"/>
  <c r="Y95" i="5" s="1"/>
  <c r="Y28" i="5"/>
  <c r="Y96" i="5" s="1"/>
  <c r="Y29" i="5"/>
  <c r="Y97" i="5" s="1"/>
  <c r="Y30" i="5"/>
  <c r="Y98" i="5" s="1"/>
  <c r="Y31" i="5"/>
  <c r="Y99" i="5" s="1"/>
  <c r="Y32" i="5"/>
  <c r="Y100" i="5" s="1"/>
  <c r="Y33" i="5"/>
  <c r="Y101" i="5" s="1"/>
  <c r="Y34" i="5"/>
  <c r="Y102" i="5" s="1"/>
  <c r="Y35" i="5"/>
  <c r="Y103" i="5" s="1"/>
  <c r="Y36" i="5"/>
  <c r="Y104" i="5" s="1"/>
  <c r="Y37" i="5"/>
  <c r="Y105" i="5" s="1"/>
  <c r="Y38" i="5"/>
  <c r="Y106" i="5" s="1"/>
  <c r="Y39" i="5"/>
  <c r="Y107" i="5" s="1"/>
  <c r="Y40" i="5"/>
  <c r="Y108" i="5" s="1"/>
  <c r="Y41" i="5"/>
  <c r="Y109" i="5" s="1"/>
  <c r="Y42" i="5"/>
  <c r="Y110" i="5" s="1"/>
  <c r="Y43" i="5"/>
  <c r="Y111" i="5" s="1"/>
  <c r="Y44" i="5"/>
  <c r="Y112" i="5" s="1"/>
  <c r="Y45" i="5"/>
  <c r="Y113" i="5" s="1"/>
  <c r="Y46" i="5"/>
  <c r="Y114" i="5" s="1"/>
  <c r="Y47" i="5"/>
  <c r="Y115" i="5" s="1"/>
  <c r="Y48" i="5"/>
  <c r="Y116" i="5" s="1"/>
  <c r="Y49" i="5"/>
  <c r="Y117" i="5" s="1"/>
  <c r="Y50" i="5"/>
  <c r="Y118" i="5" s="1"/>
  <c r="Y51" i="5"/>
  <c r="Y119" i="5" s="1"/>
  <c r="Y52" i="5"/>
  <c r="Y120" i="5" s="1"/>
  <c r="Y53" i="5"/>
  <c r="Y121" i="5" s="1"/>
  <c r="Y54" i="5"/>
  <c r="Y122" i="5" s="1"/>
  <c r="Y55" i="5"/>
  <c r="Y123" i="5" s="1"/>
  <c r="Y56" i="5"/>
  <c r="Y124" i="5" s="1"/>
  <c r="Y57" i="5"/>
  <c r="Y125" i="5" s="1"/>
  <c r="Y58" i="5"/>
  <c r="Y126" i="5" s="1"/>
  <c r="Y59" i="5"/>
  <c r="Y127" i="5" s="1"/>
  <c r="Y60" i="5"/>
  <c r="Y128" i="5" s="1"/>
  <c r="Y61" i="5"/>
  <c r="Y129" i="5" s="1"/>
  <c r="Y62" i="5"/>
  <c r="Y130" i="5" s="1"/>
  <c r="Y63" i="5"/>
  <c r="Y131" i="5" s="1"/>
  <c r="Y92" i="5"/>
  <c r="X25" i="5"/>
  <c r="X93" i="5" s="1"/>
  <c r="X26" i="5"/>
  <c r="X94" i="5" s="1"/>
  <c r="X27" i="5"/>
  <c r="X95" i="5" s="1"/>
  <c r="X28" i="5"/>
  <c r="X96" i="5" s="1"/>
  <c r="X29" i="5"/>
  <c r="X97" i="5" s="1"/>
  <c r="X30" i="5"/>
  <c r="X98" i="5" s="1"/>
  <c r="X31" i="5"/>
  <c r="X99" i="5" s="1"/>
  <c r="X32" i="5"/>
  <c r="X100" i="5" s="1"/>
  <c r="X33" i="5"/>
  <c r="X101" i="5" s="1"/>
  <c r="X34" i="5"/>
  <c r="X102" i="5" s="1"/>
  <c r="X35" i="5"/>
  <c r="X103" i="5" s="1"/>
  <c r="X36" i="5"/>
  <c r="X104" i="5" s="1"/>
  <c r="X37" i="5"/>
  <c r="X105" i="5" s="1"/>
  <c r="X38" i="5"/>
  <c r="X106" i="5" s="1"/>
  <c r="X39" i="5"/>
  <c r="X107" i="5" s="1"/>
  <c r="X40" i="5"/>
  <c r="X108" i="5" s="1"/>
  <c r="X41" i="5"/>
  <c r="X109" i="5" s="1"/>
  <c r="X42" i="5"/>
  <c r="X110" i="5" s="1"/>
  <c r="X43" i="5"/>
  <c r="X111" i="5" s="1"/>
  <c r="X44" i="5"/>
  <c r="X112" i="5" s="1"/>
  <c r="X45" i="5"/>
  <c r="X113" i="5" s="1"/>
  <c r="X46" i="5"/>
  <c r="X114" i="5" s="1"/>
  <c r="X47" i="5"/>
  <c r="X115" i="5" s="1"/>
  <c r="X48" i="5"/>
  <c r="X116" i="5" s="1"/>
  <c r="X49" i="5"/>
  <c r="X117" i="5" s="1"/>
  <c r="X50" i="5"/>
  <c r="X118" i="5" s="1"/>
  <c r="X51" i="5"/>
  <c r="X119" i="5" s="1"/>
  <c r="X52" i="5"/>
  <c r="X120" i="5" s="1"/>
  <c r="X53" i="5"/>
  <c r="X121" i="5" s="1"/>
  <c r="X54" i="5"/>
  <c r="X122" i="5" s="1"/>
  <c r="X55" i="5"/>
  <c r="X123" i="5" s="1"/>
  <c r="X56" i="5"/>
  <c r="X124" i="5" s="1"/>
  <c r="X57" i="5"/>
  <c r="X125" i="5" s="1"/>
  <c r="X58" i="5"/>
  <c r="X126" i="5" s="1"/>
  <c r="X59" i="5"/>
  <c r="X127" i="5" s="1"/>
  <c r="X60" i="5"/>
  <c r="X128" i="5" s="1"/>
  <c r="X61" i="5"/>
  <c r="X129" i="5" s="1"/>
  <c r="X62" i="5"/>
  <c r="X130" i="5" s="1"/>
  <c r="X63" i="5"/>
  <c r="X131" i="5" s="1"/>
  <c r="W25" i="5"/>
  <c r="W93" i="5" s="1"/>
  <c r="W26" i="5"/>
  <c r="W94" i="5" s="1"/>
  <c r="W27" i="5"/>
  <c r="W95" i="5" s="1"/>
  <c r="W28" i="5"/>
  <c r="W96" i="5" s="1"/>
  <c r="W29" i="5"/>
  <c r="W97" i="5" s="1"/>
  <c r="W30" i="5"/>
  <c r="W98" i="5" s="1"/>
  <c r="W31" i="5"/>
  <c r="W99" i="5" s="1"/>
  <c r="W32" i="5"/>
  <c r="W100" i="5" s="1"/>
  <c r="W33" i="5"/>
  <c r="W101" i="5" s="1"/>
  <c r="W34" i="5"/>
  <c r="W102" i="5" s="1"/>
  <c r="W35" i="5"/>
  <c r="W103" i="5" s="1"/>
  <c r="W36" i="5"/>
  <c r="W104" i="5" s="1"/>
  <c r="W37" i="5"/>
  <c r="W105" i="5" s="1"/>
  <c r="W38" i="5"/>
  <c r="W106" i="5" s="1"/>
  <c r="W39" i="5"/>
  <c r="W107" i="5" s="1"/>
  <c r="W40" i="5"/>
  <c r="W108" i="5" s="1"/>
  <c r="W41" i="5"/>
  <c r="W109" i="5" s="1"/>
  <c r="W42" i="5"/>
  <c r="W110" i="5" s="1"/>
  <c r="W43" i="5"/>
  <c r="W111" i="5" s="1"/>
  <c r="W44" i="5"/>
  <c r="W112" i="5" s="1"/>
  <c r="W45" i="5"/>
  <c r="W113" i="5" s="1"/>
  <c r="W46" i="5"/>
  <c r="W114" i="5" s="1"/>
  <c r="W47" i="5"/>
  <c r="W115" i="5" s="1"/>
  <c r="W48" i="5"/>
  <c r="W116" i="5" s="1"/>
  <c r="W49" i="5"/>
  <c r="W117" i="5" s="1"/>
  <c r="W50" i="5"/>
  <c r="W118" i="5" s="1"/>
  <c r="W51" i="5"/>
  <c r="W119" i="5" s="1"/>
  <c r="W52" i="5"/>
  <c r="W120" i="5" s="1"/>
  <c r="W53" i="5"/>
  <c r="W121" i="5" s="1"/>
  <c r="W54" i="5"/>
  <c r="W122" i="5" s="1"/>
  <c r="W55" i="5"/>
  <c r="W123" i="5" s="1"/>
  <c r="W56" i="5"/>
  <c r="W124" i="5" s="1"/>
  <c r="W57" i="5"/>
  <c r="W125" i="5" s="1"/>
  <c r="W58" i="5"/>
  <c r="W126" i="5" s="1"/>
  <c r="W59" i="5"/>
  <c r="W127" i="5" s="1"/>
  <c r="W60" i="5"/>
  <c r="W128" i="5" s="1"/>
  <c r="W61" i="5"/>
  <c r="W129" i="5" s="1"/>
  <c r="W62" i="5"/>
  <c r="W130" i="5" s="1"/>
  <c r="W63" i="5"/>
  <c r="W131" i="5" s="1"/>
  <c r="V25" i="5"/>
  <c r="V93" i="5" s="1"/>
  <c r="V26" i="5"/>
  <c r="V94" i="5" s="1"/>
  <c r="V27" i="5"/>
  <c r="V95" i="5" s="1"/>
  <c r="V28" i="5"/>
  <c r="V96" i="5" s="1"/>
  <c r="V29" i="5"/>
  <c r="V97" i="5" s="1"/>
  <c r="V30" i="5"/>
  <c r="V98" i="5" s="1"/>
  <c r="V31" i="5"/>
  <c r="V99" i="5" s="1"/>
  <c r="V32" i="5"/>
  <c r="V100" i="5" s="1"/>
  <c r="V33" i="5"/>
  <c r="V101" i="5" s="1"/>
  <c r="V34" i="5"/>
  <c r="V102" i="5" s="1"/>
  <c r="V35" i="5"/>
  <c r="V103" i="5" s="1"/>
  <c r="V36" i="5"/>
  <c r="V104" i="5" s="1"/>
  <c r="V37" i="5"/>
  <c r="V105" i="5" s="1"/>
  <c r="V38" i="5"/>
  <c r="V106" i="5" s="1"/>
  <c r="V39" i="5"/>
  <c r="V107" i="5" s="1"/>
  <c r="V40" i="5"/>
  <c r="V108" i="5" s="1"/>
  <c r="V41" i="5"/>
  <c r="V109" i="5" s="1"/>
  <c r="V42" i="5"/>
  <c r="V110" i="5" s="1"/>
  <c r="V43" i="5"/>
  <c r="V111" i="5" s="1"/>
  <c r="V44" i="5"/>
  <c r="V112" i="5" s="1"/>
  <c r="V45" i="5"/>
  <c r="V113" i="5" s="1"/>
  <c r="V46" i="5"/>
  <c r="V114" i="5" s="1"/>
  <c r="V47" i="5"/>
  <c r="V115" i="5" s="1"/>
  <c r="V48" i="5"/>
  <c r="V116" i="5" s="1"/>
  <c r="V49" i="5"/>
  <c r="V117" i="5" s="1"/>
  <c r="V50" i="5"/>
  <c r="V118" i="5" s="1"/>
  <c r="V51" i="5"/>
  <c r="V119" i="5" s="1"/>
  <c r="V52" i="5"/>
  <c r="V120" i="5" s="1"/>
  <c r="V53" i="5"/>
  <c r="V121" i="5" s="1"/>
  <c r="V54" i="5"/>
  <c r="V122" i="5" s="1"/>
  <c r="V55" i="5"/>
  <c r="V123" i="5" s="1"/>
  <c r="V56" i="5"/>
  <c r="V124" i="5" s="1"/>
  <c r="V57" i="5"/>
  <c r="V125" i="5" s="1"/>
  <c r="V58" i="5"/>
  <c r="V126" i="5" s="1"/>
  <c r="V59" i="5"/>
  <c r="V127" i="5" s="1"/>
  <c r="V60" i="5"/>
  <c r="V128" i="5" s="1"/>
  <c r="V61" i="5"/>
  <c r="V129" i="5" s="1"/>
  <c r="V62" i="5"/>
  <c r="V130" i="5" s="1"/>
  <c r="V63" i="5"/>
  <c r="V131" i="5" s="1"/>
  <c r="V92" i="5"/>
  <c r="Y25" i="1"/>
  <c r="Y93" i="1" s="1"/>
  <c r="Y26" i="1"/>
  <c r="Y94" i="1" s="1"/>
  <c r="Y27" i="1"/>
  <c r="Y95" i="1" s="1"/>
  <c r="Y28" i="1"/>
  <c r="Y96" i="1" s="1"/>
  <c r="Y29" i="1"/>
  <c r="Y97" i="1" s="1"/>
  <c r="Y30" i="1"/>
  <c r="Y98" i="1" s="1"/>
  <c r="Y31" i="1"/>
  <c r="Y99" i="1" s="1"/>
  <c r="Y32" i="1"/>
  <c r="Y100" i="1" s="1"/>
  <c r="Y33" i="1"/>
  <c r="Y101" i="1" s="1"/>
  <c r="Y34" i="1"/>
  <c r="Y102" i="1" s="1"/>
  <c r="Y35" i="1"/>
  <c r="Y103" i="1" s="1"/>
  <c r="Y36" i="1"/>
  <c r="Y104" i="1" s="1"/>
  <c r="Y37" i="1"/>
  <c r="Y105" i="1" s="1"/>
  <c r="Y38" i="1"/>
  <c r="Y106" i="1" s="1"/>
  <c r="Y39" i="1"/>
  <c r="Y107" i="1" s="1"/>
  <c r="Y40" i="1"/>
  <c r="Y108" i="1" s="1"/>
  <c r="Y41" i="1"/>
  <c r="Y109" i="1" s="1"/>
  <c r="Y42" i="1"/>
  <c r="Y110" i="1" s="1"/>
  <c r="Y43" i="1"/>
  <c r="Y111" i="1" s="1"/>
  <c r="Y44" i="1"/>
  <c r="Y112" i="1" s="1"/>
  <c r="Y45" i="1"/>
  <c r="Y113" i="1" s="1"/>
  <c r="Y46" i="1"/>
  <c r="Y114" i="1" s="1"/>
  <c r="Y47" i="1"/>
  <c r="Y115" i="1" s="1"/>
  <c r="Y48" i="1"/>
  <c r="Y116" i="1" s="1"/>
  <c r="Y49" i="1"/>
  <c r="Y117" i="1" s="1"/>
  <c r="Y50" i="1"/>
  <c r="Y118" i="1" s="1"/>
  <c r="Y51" i="1"/>
  <c r="Y119" i="1" s="1"/>
  <c r="Y52" i="1"/>
  <c r="Y120" i="1" s="1"/>
  <c r="Y53" i="1"/>
  <c r="Y121" i="1" s="1"/>
  <c r="Y54" i="1"/>
  <c r="Y122" i="1" s="1"/>
  <c r="Y55" i="1"/>
  <c r="Y123" i="1" s="1"/>
  <c r="Y56" i="1"/>
  <c r="Y124" i="1" s="1"/>
  <c r="Y57" i="1"/>
  <c r="Y125" i="1" s="1"/>
  <c r="Y58" i="1"/>
  <c r="Y126" i="1" s="1"/>
  <c r="Y59" i="1"/>
  <c r="Y127" i="1" s="1"/>
  <c r="Y60" i="1"/>
  <c r="Y128" i="1" s="1"/>
  <c r="Y61" i="1"/>
  <c r="Y129" i="1" s="1"/>
  <c r="Y62" i="1"/>
  <c r="Y130" i="1" s="1"/>
  <c r="Y63" i="1"/>
  <c r="Y131" i="1" s="1"/>
  <c r="Y92" i="1"/>
  <c r="X25" i="1"/>
  <c r="X93" i="1" s="1"/>
  <c r="X26" i="1"/>
  <c r="X94" i="1" s="1"/>
  <c r="X27" i="1"/>
  <c r="X95" i="1" s="1"/>
  <c r="X28" i="1"/>
  <c r="X96" i="1" s="1"/>
  <c r="X29" i="1"/>
  <c r="X97" i="1" s="1"/>
  <c r="X30" i="1"/>
  <c r="X98" i="1" s="1"/>
  <c r="X31" i="1"/>
  <c r="X99" i="1" s="1"/>
  <c r="X32" i="1"/>
  <c r="X100" i="1" s="1"/>
  <c r="X33" i="1"/>
  <c r="X101" i="1" s="1"/>
  <c r="X34" i="1"/>
  <c r="X102" i="1" s="1"/>
  <c r="X35" i="1"/>
  <c r="X103" i="1" s="1"/>
  <c r="X36" i="1"/>
  <c r="X104" i="1" s="1"/>
  <c r="X37" i="1"/>
  <c r="X105" i="1" s="1"/>
  <c r="X38" i="1"/>
  <c r="X106" i="1" s="1"/>
  <c r="X39" i="1"/>
  <c r="X107" i="1" s="1"/>
  <c r="X40" i="1"/>
  <c r="X108" i="1" s="1"/>
  <c r="X41" i="1"/>
  <c r="X109" i="1" s="1"/>
  <c r="X42" i="1"/>
  <c r="X110" i="1" s="1"/>
  <c r="X43" i="1"/>
  <c r="X111" i="1" s="1"/>
  <c r="X44" i="1"/>
  <c r="X112" i="1" s="1"/>
  <c r="X45" i="1"/>
  <c r="X113" i="1" s="1"/>
  <c r="X46" i="1"/>
  <c r="X114" i="1" s="1"/>
  <c r="X47" i="1"/>
  <c r="X115" i="1" s="1"/>
  <c r="X48" i="1"/>
  <c r="X116" i="1" s="1"/>
  <c r="X49" i="1"/>
  <c r="X117" i="1" s="1"/>
  <c r="X50" i="1"/>
  <c r="X118" i="1" s="1"/>
  <c r="X51" i="1"/>
  <c r="X119" i="1" s="1"/>
  <c r="X52" i="1"/>
  <c r="X120" i="1" s="1"/>
  <c r="X53" i="1"/>
  <c r="X121" i="1" s="1"/>
  <c r="X54" i="1"/>
  <c r="X122" i="1" s="1"/>
  <c r="X55" i="1"/>
  <c r="X123" i="1" s="1"/>
  <c r="X56" i="1"/>
  <c r="X124" i="1" s="1"/>
  <c r="X57" i="1"/>
  <c r="X125" i="1" s="1"/>
  <c r="X58" i="1"/>
  <c r="X126" i="1" s="1"/>
  <c r="X59" i="1"/>
  <c r="X127" i="1" s="1"/>
  <c r="X60" i="1"/>
  <c r="X128" i="1" s="1"/>
  <c r="X61" i="1"/>
  <c r="X129" i="1" s="1"/>
  <c r="X62" i="1"/>
  <c r="X130" i="1" s="1"/>
  <c r="X63" i="1"/>
  <c r="X131" i="1" s="1"/>
  <c r="X92" i="1"/>
  <c r="W25" i="1"/>
  <c r="W93" i="1" s="1"/>
  <c r="W26" i="1"/>
  <c r="W94" i="1" s="1"/>
  <c r="W27" i="1"/>
  <c r="W95" i="1" s="1"/>
  <c r="W28" i="1"/>
  <c r="W96" i="1" s="1"/>
  <c r="W29" i="1"/>
  <c r="W97" i="1" s="1"/>
  <c r="W30" i="1"/>
  <c r="W98" i="1" s="1"/>
  <c r="W31" i="1"/>
  <c r="W99" i="1" s="1"/>
  <c r="W32" i="1"/>
  <c r="W100" i="1" s="1"/>
  <c r="W33" i="1"/>
  <c r="W101" i="1" s="1"/>
  <c r="W34" i="1"/>
  <c r="W102" i="1" s="1"/>
  <c r="W35" i="1"/>
  <c r="W103" i="1" s="1"/>
  <c r="W36" i="1"/>
  <c r="W104" i="1" s="1"/>
  <c r="W37" i="1"/>
  <c r="W105" i="1" s="1"/>
  <c r="W38" i="1"/>
  <c r="W106" i="1" s="1"/>
  <c r="W39" i="1"/>
  <c r="W107" i="1" s="1"/>
  <c r="W40" i="1"/>
  <c r="W108" i="1" s="1"/>
  <c r="W41" i="1"/>
  <c r="W109" i="1" s="1"/>
  <c r="W42" i="1"/>
  <c r="W110" i="1" s="1"/>
  <c r="W43" i="1"/>
  <c r="W111" i="1" s="1"/>
  <c r="W44" i="1"/>
  <c r="W112" i="1" s="1"/>
  <c r="W45" i="1"/>
  <c r="W113" i="1" s="1"/>
  <c r="W46" i="1"/>
  <c r="W114" i="1" s="1"/>
  <c r="W47" i="1"/>
  <c r="W115" i="1" s="1"/>
  <c r="W48" i="1"/>
  <c r="W116" i="1" s="1"/>
  <c r="W49" i="1"/>
  <c r="W117" i="1" s="1"/>
  <c r="W50" i="1"/>
  <c r="W118" i="1" s="1"/>
  <c r="W51" i="1"/>
  <c r="W119" i="1" s="1"/>
  <c r="W52" i="1"/>
  <c r="W120" i="1" s="1"/>
  <c r="W53" i="1"/>
  <c r="W121" i="1" s="1"/>
  <c r="W54" i="1"/>
  <c r="W122" i="1" s="1"/>
  <c r="W55" i="1"/>
  <c r="W123" i="1" s="1"/>
  <c r="W56" i="1"/>
  <c r="W124" i="1" s="1"/>
  <c r="W57" i="1"/>
  <c r="W125" i="1" s="1"/>
  <c r="W58" i="1"/>
  <c r="W126" i="1" s="1"/>
  <c r="W59" i="1"/>
  <c r="W127" i="1" s="1"/>
  <c r="W60" i="1"/>
  <c r="W128" i="1" s="1"/>
  <c r="W61" i="1"/>
  <c r="W129" i="1" s="1"/>
  <c r="W62" i="1"/>
  <c r="W130" i="1" s="1"/>
  <c r="W63" i="1"/>
  <c r="W131" i="1" s="1"/>
  <c r="W92" i="1"/>
  <c r="V25" i="1"/>
  <c r="V93" i="1" s="1"/>
  <c r="V26" i="1"/>
  <c r="V94" i="1" s="1"/>
  <c r="V27" i="1"/>
  <c r="V95" i="1" s="1"/>
  <c r="V28" i="1"/>
  <c r="V96" i="1" s="1"/>
  <c r="V29" i="1"/>
  <c r="V97" i="1" s="1"/>
  <c r="V30" i="1"/>
  <c r="V98" i="1" s="1"/>
  <c r="V31" i="1"/>
  <c r="V99" i="1" s="1"/>
  <c r="V32" i="1"/>
  <c r="V100" i="1" s="1"/>
  <c r="V33" i="1"/>
  <c r="V101" i="1" s="1"/>
  <c r="V34" i="1"/>
  <c r="V102" i="1" s="1"/>
  <c r="V35" i="1"/>
  <c r="V103" i="1" s="1"/>
  <c r="V36" i="1"/>
  <c r="V104" i="1" s="1"/>
  <c r="V37" i="1"/>
  <c r="V105" i="1" s="1"/>
  <c r="V38" i="1"/>
  <c r="V106" i="1" s="1"/>
  <c r="V39" i="1"/>
  <c r="V107" i="1" s="1"/>
  <c r="V40" i="1"/>
  <c r="V108" i="1" s="1"/>
  <c r="V41" i="1"/>
  <c r="V109" i="1" s="1"/>
  <c r="V42" i="1"/>
  <c r="V110" i="1" s="1"/>
  <c r="V43" i="1"/>
  <c r="V111" i="1" s="1"/>
  <c r="V44" i="1"/>
  <c r="V112" i="1" s="1"/>
  <c r="V45" i="1"/>
  <c r="V113" i="1" s="1"/>
  <c r="V46" i="1"/>
  <c r="V114" i="1" s="1"/>
  <c r="V47" i="1"/>
  <c r="V115" i="1" s="1"/>
  <c r="V48" i="1"/>
  <c r="V116" i="1" s="1"/>
  <c r="V49" i="1"/>
  <c r="V117" i="1" s="1"/>
  <c r="V50" i="1"/>
  <c r="V118" i="1" s="1"/>
  <c r="V51" i="1"/>
  <c r="V119" i="1" s="1"/>
  <c r="V52" i="1"/>
  <c r="V120" i="1" s="1"/>
  <c r="V53" i="1"/>
  <c r="V121" i="1" s="1"/>
  <c r="V54" i="1"/>
  <c r="V122" i="1" s="1"/>
  <c r="V55" i="1"/>
  <c r="V123" i="1" s="1"/>
  <c r="V56" i="1"/>
  <c r="V124" i="1" s="1"/>
  <c r="V57" i="1"/>
  <c r="V125" i="1" s="1"/>
  <c r="V58" i="1"/>
  <c r="V126" i="1" s="1"/>
  <c r="V59" i="1"/>
  <c r="V127" i="1" s="1"/>
  <c r="V60" i="1"/>
  <c r="V128" i="1" s="1"/>
  <c r="V61" i="1"/>
  <c r="V129" i="1" s="1"/>
  <c r="V62" i="1"/>
  <c r="V130" i="1" s="1"/>
  <c r="V63" i="1"/>
  <c r="V131" i="1" s="1"/>
  <c r="V92" i="1"/>
  <c r="U24" i="1"/>
  <c r="T92" i="1" l="1"/>
  <c r="U92" i="1"/>
  <c r="H64" i="5"/>
  <c r="H66" i="5" s="1"/>
  <c r="H134" i="5" s="1"/>
  <c r="I64" i="5"/>
  <c r="I66" i="5" s="1"/>
  <c r="I134" i="5" s="1"/>
  <c r="J64" i="5"/>
  <c r="J66" i="5" s="1"/>
  <c r="J134" i="5" s="1"/>
  <c r="K64" i="5"/>
  <c r="K66" i="5" s="1"/>
  <c r="K134" i="5" s="1"/>
  <c r="L64" i="5"/>
  <c r="L66" i="5" s="1"/>
  <c r="L134" i="5" s="1"/>
  <c r="M64" i="5"/>
  <c r="M66" i="5" s="1"/>
  <c r="M134" i="5" s="1"/>
  <c r="N64" i="5"/>
  <c r="N66" i="5" s="1"/>
  <c r="N134" i="5" s="1"/>
  <c r="O64" i="5"/>
  <c r="O66" i="5" s="1"/>
  <c r="O134" i="5" s="1"/>
  <c r="P64" i="5"/>
  <c r="P66" i="5" s="1"/>
  <c r="P134" i="5" s="1"/>
  <c r="Q64" i="5"/>
  <c r="Q66" i="5" s="1"/>
  <c r="Q134" i="5" s="1"/>
  <c r="V64" i="5"/>
  <c r="V66" i="5" s="1"/>
  <c r="V134" i="5" s="1"/>
  <c r="W64" i="5"/>
  <c r="W66" i="5" s="1"/>
  <c r="W134" i="5" s="1"/>
  <c r="X64" i="5"/>
  <c r="X66" i="5" s="1"/>
  <c r="X134" i="5" s="1"/>
  <c r="Y64" i="5"/>
  <c r="Y66" i="5" s="1"/>
  <c r="Y134" i="5" s="1"/>
  <c r="G64" i="5"/>
  <c r="G66" i="5" s="1"/>
  <c r="G134" i="5" s="1"/>
  <c r="F64" i="5"/>
  <c r="F66" i="5" s="1"/>
  <c r="F134" i="5" s="1"/>
  <c r="E64" i="5"/>
  <c r="E66" i="5" s="1"/>
  <c r="E134" i="5" s="1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R27" i="5"/>
  <c r="R28" i="5"/>
  <c r="R29" i="5"/>
  <c r="S29" i="5" s="1"/>
  <c r="S97" i="5" s="1"/>
  <c r="R30" i="5"/>
  <c r="R31" i="5"/>
  <c r="S31" i="5" s="1"/>
  <c r="S99" i="5" s="1"/>
  <c r="R32" i="5"/>
  <c r="R33" i="5"/>
  <c r="S33" i="5" s="1"/>
  <c r="S101" i="5" s="1"/>
  <c r="R34" i="5"/>
  <c r="S34" i="5" s="1"/>
  <c r="S102" i="5" s="1"/>
  <c r="R35" i="5"/>
  <c r="R36" i="5"/>
  <c r="R37" i="5"/>
  <c r="S37" i="5" s="1"/>
  <c r="S105" i="5" s="1"/>
  <c r="R38" i="5"/>
  <c r="R39" i="5"/>
  <c r="S39" i="5" s="1"/>
  <c r="S107" i="5" s="1"/>
  <c r="R40" i="5"/>
  <c r="R41" i="5"/>
  <c r="S41" i="5" s="1"/>
  <c r="S109" i="5" s="1"/>
  <c r="R42" i="5"/>
  <c r="S42" i="5" s="1"/>
  <c r="S110" i="5" s="1"/>
  <c r="R43" i="5"/>
  <c r="R44" i="5"/>
  <c r="R45" i="5"/>
  <c r="S45" i="5" s="1"/>
  <c r="S113" i="5" s="1"/>
  <c r="R46" i="5"/>
  <c r="R47" i="5"/>
  <c r="S47" i="5" s="1"/>
  <c r="S115" i="5" s="1"/>
  <c r="R48" i="5"/>
  <c r="R49" i="5"/>
  <c r="S49" i="5" s="1"/>
  <c r="S117" i="5" s="1"/>
  <c r="R50" i="5"/>
  <c r="S50" i="5" s="1"/>
  <c r="S118" i="5" s="1"/>
  <c r="R51" i="5"/>
  <c r="R52" i="5"/>
  <c r="R53" i="5"/>
  <c r="S53" i="5" s="1"/>
  <c r="S121" i="5" s="1"/>
  <c r="R54" i="5"/>
  <c r="R55" i="5"/>
  <c r="S55" i="5" s="1"/>
  <c r="S123" i="5" s="1"/>
  <c r="R56" i="5"/>
  <c r="R57" i="5"/>
  <c r="S57" i="5" s="1"/>
  <c r="S125" i="5" s="1"/>
  <c r="R58" i="5"/>
  <c r="S58" i="5" s="1"/>
  <c r="S126" i="5" s="1"/>
  <c r="R59" i="5"/>
  <c r="R60" i="5"/>
  <c r="R61" i="5"/>
  <c r="S61" i="5" s="1"/>
  <c r="S129" i="5" s="1"/>
  <c r="R62" i="5"/>
  <c r="R63" i="5"/>
  <c r="S63" i="5" s="1"/>
  <c r="S131" i="5" s="1"/>
  <c r="T26" i="5"/>
  <c r="R26" i="5"/>
  <c r="S26" i="5" s="1"/>
  <c r="S94" i="5" s="1"/>
  <c r="T25" i="5"/>
  <c r="R25" i="5"/>
  <c r="S25" i="5" s="1"/>
  <c r="S93" i="5" s="1"/>
  <c r="S24" i="5"/>
  <c r="S92" i="5" s="1"/>
  <c r="H64" i="1"/>
  <c r="H66" i="1" s="1"/>
  <c r="H134" i="1" s="1"/>
  <c r="I64" i="1"/>
  <c r="I66" i="1" s="1"/>
  <c r="I134" i="1" s="1"/>
  <c r="J64" i="1"/>
  <c r="J66" i="1" s="1"/>
  <c r="J134" i="1" s="1"/>
  <c r="K64" i="1"/>
  <c r="K66" i="1" s="1"/>
  <c r="K134" i="1" s="1"/>
  <c r="L64" i="1"/>
  <c r="L66" i="1" s="1"/>
  <c r="L134" i="1" s="1"/>
  <c r="M64" i="1"/>
  <c r="M66" i="1" s="1"/>
  <c r="M134" i="1" s="1"/>
  <c r="N64" i="1"/>
  <c r="N66" i="1" s="1"/>
  <c r="N134" i="1" s="1"/>
  <c r="O64" i="1"/>
  <c r="O66" i="1" s="1"/>
  <c r="O134" i="1" s="1"/>
  <c r="P64" i="1"/>
  <c r="P66" i="1" s="1"/>
  <c r="P134" i="1" s="1"/>
  <c r="Q64" i="1"/>
  <c r="Q66" i="1" s="1"/>
  <c r="Q134" i="1" s="1"/>
  <c r="G64" i="1"/>
  <c r="G66" i="1" s="1"/>
  <c r="G134" i="1" s="1"/>
  <c r="F64" i="1"/>
  <c r="F66" i="1" s="1"/>
  <c r="F134" i="1" s="1"/>
  <c r="E64" i="1"/>
  <c r="E66" i="1" s="1"/>
  <c r="E134" i="1" s="1"/>
  <c r="Y64" i="1"/>
  <c r="Y66" i="1" s="1"/>
  <c r="Y134" i="1" s="1"/>
  <c r="X64" i="1"/>
  <c r="X66" i="1" s="1"/>
  <c r="X134" i="1" s="1"/>
  <c r="W64" i="1"/>
  <c r="W66" i="1" s="1"/>
  <c r="W134" i="1" s="1"/>
  <c r="V64" i="1"/>
  <c r="V66" i="1" s="1"/>
  <c r="V134" i="1" s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R27" i="1"/>
  <c r="R28" i="1"/>
  <c r="R29" i="1"/>
  <c r="S29" i="1" s="1"/>
  <c r="S97" i="1" s="1"/>
  <c r="R30" i="1"/>
  <c r="S30" i="1" s="1"/>
  <c r="S98" i="1" s="1"/>
  <c r="R31" i="1"/>
  <c r="R32" i="1"/>
  <c r="R33" i="1"/>
  <c r="R34" i="1"/>
  <c r="R35" i="1"/>
  <c r="R36" i="1"/>
  <c r="R37" i="1"/>
  <c r="S37" i="1" s="1"/>
  <c r="S105" i="1" s="1"/>
  <c r="R38" i="1"/>
  <c r="S38" i="1" s="1"/>
  <c r="S106" i="1" s="1"/>
  <c r="R39" i="1"/>
  <c r="R40" i="1"/>
  <c r="R41" i="1"/>
  <c r="R42" i="1"/>
  <c r="R43" i="1"/>
  <c r="R44" i="1"/>
  <c r="R45" i="1"/>
  <c r="S45" i="1" s="1"/>
  <c r="S113" i="1" s="1"/>
  <c r="R46" i="1"/>
  <c r="S46" i="1" s="1"/>
  <c r="S114" i="1" s="1"/>
  <c r="R47" i="1"/>
  <c r="R48" i="1"/>
  <c r="R49" i="1"/>
  <c r="R50" i="1"/>
  <c r="R51" i="1"/>
  <c r="R52" i="1"/>
  <c r="R53" i="1"/>
  <c r="S53" i="1" s="1"/>
  <c r="S121" i="1" s="1"/>
  <c r="R54" i="1"/>
  <c r="S54" i="1" s="1"/>
  <c r="S122" i="1" s="1"/>
  <c r="R55" i="1"/>
  <c r="R56" i="1"/>
  <c r="R57" i="1"/>
  <c r="R58" i="1"/>
  <c r="R59" i="1"/>
  <c r="R60" i="1"/>
  <c r="R61" i="1"/>
  <c r="S61" i="1" s="1"/>
  <c r="S129" i="1" s="1"/>
  <c r="R62" i="1"/>
  <c r="S62" i="1" s="1"/>
  <c r="S130" i="1" s="1"/>
  <c r="R63" i="1"/>
  <c r="T26" i="1"/>
  <c r="R26" i="1"/>
  <c r="S26" i="1" s="1"/>
  <c r="S94" i="1" s="1"/>
  <c r="T25" i="1"/>
  <c r="R25" i="1"/>
  <c r="S25" i="1" s="1"/>
  <c r="S93" i="1" s="1"/>
  <c r="H64" i="6"/>
  <c r="H66" i="6" s="1"/>
  <c r="H134" i="6" s="1"/>
  <c r="I64" i="6"/>
  <c r="I66" i="6" s="1"/>
  <c r="I134" i="6" s="1"/>
  <c r="J64" i="6"/>
  <c r="J66" i="6" s="1"/>
  <c r="J134" i="6" s="1"/>
  <c r="K64" i="6"/>
  <c r="K66" i="6" s="1"/>
  <c r="K134" i="6" s="1"/>
  <c r="L64" i="6"/>
  <c r="L66" i="6" s="1"/>
  <c r="L134" i="6" s="1"/>
  <c r="M64" i="6"/>
  <c r="M66" i="6" s="1"/>
  <c r="M134" i="6" s="1"/>
  <c r="N64" i="6"/>
  <c r="N66" i="6" s="1"/>
  <c r="N134" i="6" s="1"/>
  <c r="O64" i="6"/>
  <c r="O66" i="6" s="1"/>
  <c r="O134" i="6" s="1"/>
  <c r="P64" i="6"/>
  <c r="P66" i="6" s="1"/>
  <c r="P134" i="6" s="1"/>
  <c r="G64" i="6"/>
  <c r="G66" i="6" s="1"/>
  <c r="G134" i="6" s="1"/>
  <c r="F64" i="6"/>
  <c r="F66" i="6" s="1"/>
  <c r="F134" i="6" s="1"/>
  <c r="E64" i="6"/>
  <c r="E66" i="6" s="1"/>
  <c r="E134" i="6" s="1"/>
  <c r="X64" i="6"/>
  <c r="X66" i="6" s="1"/>
  <c r="X134" i="6" s="1"/>
  <c r="W64" i="6"/>
  <c r="W66" i="6" s="1"/>
  <c r="W134" i="6" s="1"/>
  <c r="V64" i="6"/>
  <c r="V66" i="6" s="1"/>
  <c r="V134" i="6" s="1"/>
  <c r="U64" i="6"/>
  <c r="U66" i="6" s="1"/>
  <c r="U134" i="6" s="1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Q26" i="6"/>
  <c r="Q27" i="6"/>
  <c r="Q28" i="6"/>
  <c r="R28" i="6" s="1"/>
  <c r="R96" i="6" s="1"/>
  <c r="Q29" i="6"/>
  <c r="Q30" i="6"/>
  <c r="Q31" i="6"/>
  <c r="R31" i="6" s="1"/>
  <c r="R99" i="6" s="1"/>
  <c r="Q32" i="6"/>
  <c r="R32" i="6" s="1"/>
  <c r="R100" i="6" s="1"/>
  <c r="Q33" i="6"/>
  <c r="Q34" i="6"/>
  <c r="Q35" i="6"/>
  <c r="Q36" i="6"/>
  <c r="R36" i="6" s="1"/>
  <c r="R104" i="6" s="1"/>
  <c r="Q37" i="6"/>
  <c r="Q38" i="6"/>
  <c r="Q39" i="6"/>
  <c r="R39" i="6" s="1"/>
  <c r="R107" i="6" s="1"/>
  <c r="Q40" i="6"/>
  <c r="R40" i="6" s="1"/>
  <c r="R108" i="6" s="1"/>
  <c r="Q41" i="6"/>
  <c r="Q42" i="6"/>
  <c r="Q43" i="6"/>
  <c r="Q44" i="6"/>
  <c r="R44" i="6" s="1"/>
  <c r="R112" i="6" s="1"/>
  <c r="Q45" i="6"/>
  <c r="Q46" i="6"/>
  <c r="Q47" i="6"/>
  <c r="R47" i="6" s="1"/>
  <c r="R115" i="6" s="1"/>
  <c r="Q48" i="6"/>
  <c r="R48" i="6" s="1"/>
  <c r="R116" i="6" s="1"/>
  <c r="Q49" i="6"/>
  <c r="Q50" i="6"/>
  <c r="Q51" i="6"/>
  <c r="Q52" i="6"/>
  <c r="R52" i="6" s="1"/>
  <c r="R120" i="6" s="1"/>
  <c r="Q53" i="6"/>
  <c r="Q54" i="6"/>
  <c r="Q55" i="6"/>
  <c r="R55" i="6" s="1"/>
  <c r="R123" i="6" s="1"/>
  <c r="Q56" i="6"/>
  <c r="R56" i="6" s="1"/>
  <c r="R124" i="6" s="1"/>
  <c r="Q57" i="6"/>
  <c r="Q58" i="6"/>
  <c r="Q59" i="6"/>
  <c r="Q60" i="6"/>
  <c r="R60" i="6" s="1"/>
  <c r="R128" i="6" s="1"/>
  <c r="Q61" i="6"/>
  <c r="Q62" i="6"/>
  <c r="Q63" i="6"/>
  <c r="R63" i="6" s="1"/>
  <c r="R131" i="6" s="1"/>
  <c r="S93" i="6"/>
  <c r="Q25" i="6"/>
  <c r="R24" i="6"/>
  <c r="R92" i="6" s="1"/>
  <c r="M132" i="6" l="1"/>
  <c r="E132" i="1"/>
  <c r="L132" i="1"/>
  <c r="L132" i="5"/>
  <c r="N132" i="6"/>
  <c r="L132" i="6"/>
  <c r="F132" i="1"/>
  <c r="K132" i="1"/>
  <c r="K132" i="5"/>
  <c r="E132" i="6"/>
  <c r="K132" i="6"/>
  <c r="G132" i="1"/>
  <c r="J132" i="1"/>
  <c r="J132" i="5"/>
  <c r="F132" i="6"/>
  <c r="J132" i="6"/>
  <c r="Q132" i="1"/>
  <c r="I132" i="1"/>
  <c r="Q132" i="5"/>
  <c r="I132" i="5"/>
  <c r="M132" i="5"/>
  <c r="I132" i="6"/>
  <c r="P132" i="1"/>
  <c r="H132" i="1"/>
  <c r="E132" i="5"/>
  <c r="P132" i="5"/>
  <c r="H132" i="5"/>
  <c r="M132" i="1"/>
  <c r="P132" i="6"/>
  <c r="H132" i="6"/>
  <c r="O132" i="1"/>
  <c r="F132" i="5"/>
  <c r="O132" i="5"/>
  <c r="G132" i="6"/>
  <c r="O132" i="6"/>
  <c r="N132" i="1"/>
  <c r="G132" i="5"/>
  <c r="N132" i="5"/>
  <c r="Q102" i="6"/>
  <c r="R34" i="6"/>
  <c r="R102" i="6" s="1"/>
  <c r="S100" i="6"/>
  <c r="T32" i="6"/>
  <c r="T100" i="6" s="1"/>
  <c r="R110" i="1"/>
  <c r="S42" i="1"/>
  <c r="S110" i="1" s="1"/>
  <c r="Q101" i="6"/>
  <c r="R33" i="6"/>
  <c r="R101" i="6" s="1"/>
  <c r="R125" i="1"/>
  <c r="S57" i="1"/>
  <c r="S125" i="1" s="1"/>
  <c r="R117" i="1"/>
  <c r="S49" i="1"/>
  <c r="S117" i="1" s="1"/>
  <c r="R101" i="1"/>
  <c r="S33" i="1"/>
  <c r="S101" i="1" s="1"/>
  <c r="T114" i="1"/>
  <c r="U46" i="1"/>
  <c r="U114" i="1" s="1"/>
  <c r="S130" i="6"/>
  <c r="T62" i="6"/>
  <c r="T130" i="6" s="1"/>
  <c r="S122" i="6"/>
  <c r="T54" i="6"/>
  <c r="T122" i="6" s="1"/>
  <c r="S114" i="6"/>
  <c r="T46" i="6"/>
  <c r="T114" i="6" s="1"/>
  <c r="S106" i="6"/>
  <c r="T38" i="6"/>
  <c r="T106" i="6" s="1"/>
  <c r="S98" i="6"/>
  <c r="T30" i="6"/>
  <c r="T98" i="6" s="1"/>
  <c r="R124" i="1"/>
  <c r="S56" i="1"/>
  <c r="S124" i="1" s="1"/>
  <c r="R116" i="1"/>
  <c r="S48" i="1"/>
  <c r="S116" i="1" s="1"/>
  <c r="R108" i="1"/>
  <c r="S40" i="1"/>
  <c r="S108" i="1" s="1"/>
  <c r="R100" i="1"/>
  <c r="S32" i="1"/>
  <c r="S100" i="1" s="1"/>
  <c r="T129" i="1"/>
  <c r="U61" i="1"/>
  <c r="U129" i="1" s="1"/>
  <c r="T121" i="1"/>
  <c r="U53" i="1"/>
  <c r="U121" i="1" s="1"/>
  <c r="T113" i="1"/>
  <c r="U45" i="1"/>
  <c r="U113" i="1" s="1"/>
  <c r="T105" i="1"/>
  <c r="U37" i="1"/>
  <c r="U105" i="1" s="1"/>
  <c r="T97" i="1"/>
  <c r="U29" i="1"/>
  <c r="U97" i="1" s="1"/>
  <c r="R124" i="5"/>
  <c r="S56" i="5"/>
  <c r="S124" i="5" s="1"/>
  <c r="R116" i="5"/>
  <c r="S48" i="5"/>
  <c r="S116" i="5" s="1"/>
  <c r="R108" i="5"/>
  <c r="S40" i="5"/>
  <c r="S108" i="5" s="1"/>
  <c r="R100" i="5"/>
  <c r="S32" i="5"/>
  <c r="S100" i="5" s="1"/>
  <c r="T129" i="5"/>
  <c r="U61" i="5"/>
  <c r="U129" i="5" s="1"/>
  <c r="T121" i="5"/>
  <c r="U53" i="5"/>
  <c r="U121" i="5" s="1"/>
  <c r="T113" i="5"/>
  <c r="U45" i="5"/>
  <c r="U113" i="5" s="1"/>
  <c r="T105" i="5"/>
  <c r="U37" i="5"/>
  <c r="U105" i="5" s="1"/>
  <c r="T97" i="5"/>
  <c r="U29" i="5"/>
  <c r="U97" i="5" s="1"/>
  <c r="R126" i="1"/>
  <c r="S58" i="1"/>
  <c r="S126" i="1" s="1"/>
  <c r="R102" i="1"/>
  <c r="S34" i="1"/>
  <c r="S102" i="1" s="1"/>
  <c r="T123" i="1"/>
  <c r="U55" i="1"/>
  <c r="U123" i="1" s="1"/>
  <c r="T107" i="1"/>
  <c r="U39" i="1"/>
  <c r="U107" i="1" s="1"/>
  <c r="T131" i="5"/>
  <c r="U63" i="5"/>
  <c r="U131" i="5" s="1"/>
  <c r="Q125" i="6"/>
  <c r="R57" i="6"/>
  <c r="R125" i="6" s="1"/>
  <c r="Q109" i="6"/>
  <c r="R41" i="6"/>
  <c r="R109" i="6" s="1"/>
  <c r="S123" i="6"/>
  <c r="T55" i="6"/>
  <c r="T123" i="6" s="1"/>
  <c r="S107" i="6"/>
  <c r="T39" i="6"/>
  <c r="T107" i="6" s="1"/>
  <c r="R109" i="1"/>
  <c r="S41" i="1"/>
  <c r="S109" i="1" s="1"/>
  <c r="T130" i="1"/>
  <c r="U62" i="1"/>
  <c r="U130" i="1" s="1"/>
  <c r="T122" i="1"/>
  <c r="U54" i="1"/>
  <c r="U122" i="1" s="1"/>
  <c r="T106" i="1"/>
  <c r="U38" i="1"/>
  <c r="U106" i="1" s="1"/>
  <c r="T98" i="1"/>
  <c r="U30" i="1"/>
  <c r="U98" i="1" s="1"/>
  <c r="S129" i="6"/>
  <c r="T61" i="6"/>
  <c r="T129" i="6" s="1"/>
  <c r="S121" i="6"/>
  <c r="T53" i="6"/>
  <c r="T121" i="6" s="1"/>
  <c r="S113" i="6"/>
  <c r="T45" i="6"/>
  <c r="T113" i="6" s="1"/>
  <c r="S105" i="6"/>
  <c r="T37" i="6"/>
  <c r="T105" i="6" s="1"/>
  <c r="R131" i="1"/>
  <c r="S63" i="1"/>
  <c r="S131" i="1" s="1"/>
  <c r="R123" i="1"/>
  <c r="S55" i="1"/>
  <c r="S123" i="1" s="1"/>
  <c r="R115" i="1"/>
  <c r="S47" i="1"/>
  <c r="S115" i="1" s="1"/>
  <c r="R107" i="1"/>
  <c r="S39" i="1"/>
  <c r="S107" i="1" s="1"/>
  <c r="R99" i="1"/>
  <c r="S31" i="1"/>
  <c r="S99" i="1" s="1"/>
  <c r="T128" i="1"/>
  <c r="U60" i="1"/>
  <c r="U128" i="1" s="1"/>
  <c r="T120" i="1"/>
  <c r="U52" i="1"/>
  <c r="U120" i="1" s="1"/>
  <c r="T112" i="1"/>
  <c r="U44" i="1"/>
  <c r="U112" i="1" s="1"/>
  <c r="T104" i="1"/>
  <c r="U36" i="1"/>
  <c r="U104" i="1" s="1"/>
  <c r="T96" i="1"/>
  <c r="U28" i="1"/>
  <c r="U96" i="1" s="1"/>
  <c r="T128" i="5"/>
  <c r="U60" i="5"/>
  <c r="U128" i="5" s="1"/>
  <c r="T120" i="5"/>
  <c r="U52" i="5"/>
  <c r="U120" i="5" s="1"/>
  <c r="T112" i="5"/>
  <c r="U44" i="5"/>
  <c r="U112" i="5" s="1"/>
  <c r="T104" i="5"/>
  <c r="U36" i="5"/>
  <c r="U104" i="5" s="1"/>
  <c r="Q118" i="6"/>
  <c r="R50" i="6"/>
  <c r="R118" i="6" s="1"/>
  <c r="R118" i="1"/>
  <c r="S50" i="1"/>
  <c r="S118" i="1" s="1"/>
  <c r="T131" i="1"/>
  <c r="U63" i="1"/>
  <c r="U131" i="1" s="1"/>
  <c r="T115" i="1"/>
  <c r="U47" i="1"/>
  <c r="U115" i="1" s="1"/>
  <c r="T99" i="1"/>
  <c r="U31" i="1"/>
  <c r="U99" i="1" s="1"/>
  <c r="T123" i="5"/>
  <c r="U55" i="5"/>
  <c r="U123" i="5" s="1"/>
  <c r="T115" i="5"/>
  <c r="U47" i="5"/>
  <c r="U115" i="5" s="1"/>
  <c r="T107" i="5"/>
  <c r="U39" i="5"/>
  <c r="U107" i="5" s="1"/>
  <c r="T99" i="5"/>
  <c r="U31" i="5"/>
  <c r="U99" i="5" s="1"/>
  <c r="Q117" i="6"/>
  <c r="R49" i="6"/>
  <c r="R117" i="6" s="1"/>
  <c r="S131" i="6"/>
  <c r="T63" i="6"/>
  <c r="T131" i="6" s="1"/>
  <c r="S115" i="6"/>
  <c r="T47" i="6"/>
  <c r="T115" i="6" s="1"/>
  <c r="S99" i="6"/>
  <c r="T31" i="6"/>
  <c r="T99" i="6" s="1"/>
  <c r="T130" i="5"/>
  <c r="U62" i="5"/>
  <c r="U130" i="5" s="1"/>
  <c r="T122" i="5"/>
  <c r="U54" i="5"/>
  <c r="U122" i="5" s="1"/>
  <c r="T114" i="5"/>
  <c r="U46" i="5"/>
  <c r="U114" i="5" s="1"/>
  <c r="T106" i="5"/>
  <c r="U38" i="5"/>
  <c r="U106" i="5" s="1"/>
  <c r="T98" i="5"/>
  <c r="U30" i="5"/>
  <c r="U98" i="5" s="1"/>
  <c r="Q130" i="6"/>
  <c r="R62" i="6"/>
  <c r="R130" i="6" s="1"/>
  <c r="Q122" i="6"/>
  <c r="R54" i="6"/>
  <c r="R122" i="6" s="1"/>
  <c r="Q114" i="6"/>
  <c r="R46" i="6"/>
  <c r="R114" i="6" s="1"/>
  <c r="Q106" i="6"/>
  <c r="R38" i="6"/>
  <c r="R106" i="6" s="1"/>
  <c r="Q98" i="6"/>
  <c r="R30" i="6"/>
  <c r="R98" i="6" s="1"/>
  <c r="S128" i="6"/>
  <c r="T60" i="6"/>
  <c r="T128" i="6" s="1"/>
  <c r="S120" i="6"/>
  <c r="T52" i="6"/>
  <c r="T120" i="6" s="1"/>
  <c r="S112" i="6"/>
  <c r="T44" i="6"/>
  <c r="T112" i="6" s="1"/>
  <c r="S104" i="6"/>
  <c r="T36" i="6"/>
  <c r="T104" i="6" s="1"/>
  <c r="T127" i="1"/>
  <c r="U59" i="1"/>
  <c r="U127" i="1" s="1"/>
  <c r="T119" i="1"/>
  <c r="U51" i="1"/>
  <c r="U119" i="1" s="1"/>
  <c r="T111" i="1"/>
  <c r="U43" i="1"/>
  <c r="U111" i="1" s="1"/>
  <c r="T103" i="1"/>
  <c r="U35" i="1"/>
  <c r="U103" i="1" s="1"/>
  <c r="R130" i="5"/>
  <c r="S62" i="5"/>
  <c r="S130" i="5" s="1"/>
  <c r="R122" i="5"/>
  <c r="S54" i="5"/>
  <c r="S122" i="5" s="1"/>
  <c r="R114" i="5"/>
  <c r="S46" i="5"/>
  <c r="S114" i="5" s="1"/>
  <c r="R106" i="5"/>
  <c r="S38" i="5"/>
  <c r="S106" i="5" s="1"/>
  <c r="R98" i="5"/>
  <c r="S30" i="5"/>
  <c r="S98" i="5" s="1"/>
  <c r="T127" i="5"/>
  <c r="U59" i="5"/>
  <c r="U127" i="5" s="1"/>
  <c r="T119" i="5"/>
  <c r="U51" i="5"/>
  <c r="U119" i="5" s="1"/>
  <c r="T111" i="5"/>
  <c r="U43" i="5"/>
  <c r="U111" i="5" s="1"/>
  <c r="T103" i="5"/>
  <c r="U35" i="5"/>
  <c r="U103" i="5" s="1"/>
  <c r="Q110" i="6"/>
  <c r="R42" i="6"/>
  <c r="R110" i="6" s="1"/>
  <c r="S108" i="6"/>
  <c r="T40" i="6"/>
  <c r="T108" i="6" s="1"/>
  <c r="Q121" i="6"/>
  <c r="R53" i="6"/>
  <c r="R121" i="6" s="1"/>
  <c r="Q113" i="6"/>
  <c r="R45" i="6"/>
  <c r="R113" i="6" s="1"/>
  <c r="S119" i="6"/>
  <c r="T51" i="6"/>
  <c r="T119" i="6" s="1"/>
  <c r="S103" i="6"/>
  <c r="T35" i="6"/>
  <c r="T103" i="6" s="1"/>
  <c r="T126" i="1"/>
  <c r="U58" i="1"/>
  <c r="U126" i="1" s="1"/>
  <c r="T118" i="1"/>
  <c r="U50" i="1"/>
  <c r="U118" i="1" s="1"/>
  <c r="T110" i="1"/>
  <c r="U42" i="1"/>
  <c r="U110" i="1" s="1"/>
  <c r="T102" i="1"/>
  <c r="U34" i="1"/>
  <c r="U102" i="1" s="1"/>
  <c r="T118" i="5"/>
  <c r="U50" i="5"/>
  <c r="U118" i="5" s="1"/>
  <c r="T102" i="5"/>
  <c r="U34" i="5"/>
  <c r="U102" i="5" s="1"/>
  <c r="S116" i="6"/>
  <c r="T48" i="6"/>
  <c r="T116" i="6" s="1"/>
  <c r="Q129" i="6"/>
  <c r="R61" i="6"/>
  <c r="R129" i="6" s="1"/>
  <c r="Q105" i="6"/>
  <c r="R37" i="6"/>
  <c r="R105" i="6" s="1"/>
  <c r="S127" i="6"/>
  <c r="T59" i="6"/>
  <c r="T127" i="6" s="1"/>
  <c r="S111" i="6"/>
  <c r="T43" i="6"/>
  <c r="T111" i="6" s="1"/>
  <c r="T126" i="5"/>
  <c r="U58" i="5"/>
  <c r="U126" i="5" s="1"/>
  <c r="T110" i="5"/>
  <c r="U42" i="5"/>
  <c r="U110" i="5" s="1"/>
  <c r="S126" i="6"/>
  <c r="T58" i="6"/>
  <c r="T126" i="6" s="1"/>
  <c r="S118" i="6"/>
  <c r="T50" i="6"/>
  <c r="T118" i="6" s="1"/>
  <c r="S110" i="6"/>
  <c r="T42" i="6"/>
  <c r="T110" i="6" s="1"/>
  <c r="S102" i="6"/>
  <c r="T34" i="6"/>
  <c r="T102" i="6" s="1"/>
  <c r="R128" i="1"/>
  <c r="S60" i="1"/>
  <c r="S128" i="1" s="1"/>
  <c r="R120" i="1"/>
  <c r="S52" i="1"/>
  <c r="S120" i="1" s="1"/>
  <c r="R112" i="1"/>
  <c r="S44" i="1"/>
  <c r="S112" i="1" s="1"/>
  <c r="R104" i="1"/>
  <c r="S36" i="1"/>
  <c r="S104" i="1" s="1"/>
  <c r="R96" i="1"/>
  <c r="S28" i="1"/>
  <c r="S96" i="1" s="1"/>
  <c r="T125" i="1"/>
  <c r="U57" i="1"/>
  <c r="U125" i="1" s="1"/>
  <c r="T117" i="1"/>
  <c r="U49" i="1"/>
  <c r="U117" i="1" s="1"/>
  <c r="T109" i="1"/>
  <c r="U41" i="1"/>
  <c r="U109" i="1" s="1"/>
  <c r="T101" i="1"/>
  <c r="U33" i="1"/>
  <c r="U101" i="1" s="1"/>
  <c r="R128" i="5"/>
  <c r="S60" i="5"/>
  <c r="S128" i="5" s="1"/>
  <c r="R120" i="5"/>
  <c r="S52" i="5"/>
  <c r="S120" i="5" s="1"/>
  <c r="R112" i="5"/>
  <c r="S44" i="5"/>
  <c r="S112" i="5" s="1"/>
  <c r="R104" i="5"/>
  <c r="S36" i="5"/>
  <c r="S104" i="5" s="1"/>
  <c r="T125" i="5"/>
  <c r="U57" i="5"/>
  <c r="U125" i="5" s="1"/>
  <c r="T117" i="5"/>
  <c r="U49" i="5"/>
  <c r="U117" i="5" s="1"/>
  <c r="T109" i="5"/>
  <c r="U41" i="5"/>
  <c r="U109" i="5" s="1"/>
  <c r="T101" i="5"/>
  <c r="U33" i="5"/>
  <c r="U101" i="5" s="1"/>
  <c r="Q126" i="6"/>
  <c r="R58" i="6"/>
  <c r="R126" i="6" s="1"/>
  <c r="S124" i="6"/>
  <c r="T56" i="6"/>
  <c r="T124" i="6" s="1"/>
  <c r="Q127" i="6"/>
  <c r="R59" i="6"/>
  <c r="R127" i="6" s="1"/>
  <c r="Q119" i="6"/>
  <c r="R51" i="6"/>
  <c r="R119" i="6" s="1"/>
  <c r="Q111" i="6"/>
  <c r="R43" i="6"/>
  <c r="R111" i="6" s="1"/>
  <c r="Q103" i="6"/>
  <c r="R35" i="6"/>
  <c r="R103" i="6" s="1"/>
  <c r="S125" i="6"/>
  <c r="T57" i="6"/>
  <c r="T125" i="6" s="1"/>
  <c r="S117" i="6"/>
  <c r="T49" i="6"/>
  <c r="T117" i="6" s="1"/>
  <c r="S109" i="6"/>
  <c r="T41" i="6"/>
  <c r="T109" i="6" s="1"/>
  <c r="S101" i="6"/>
  <c r="T33" i="6"/>
  <c r="T101" i="6" s="1"/>
  <c r="R127" i="1"/>
  <c r="S59" i="1"/>
  <c r="S127" i="1" s="1"/>
  <c r="R119" i="1"/>
  <c r="S51" i="1"/>
  <c r="S119" i="1" s="1"/>
  <c r="R111" i="1"/>
  <c r="S43" i="1"/>
  <c r="S111" i="1" s="1"/>
  <c r="R103" i="1"/>
  <c r="S35" i="1"/>
  <c r="S103" i="1" s="1"/>
  <c r="T124" i="1"/>
  <c r="U56" i="1"/>
  <c r="U124" i="1" s="1"/>
  <c r="T116" i="1"/>
  <c r="U48" i="1"/>
  <c r="U116" i="1" s="1"/>
  <c r="T108" i="1"/>
  <c r="U40" i="1"/>
  <c r="U108" i="1" s="1"/>
  <c r="T100" i="1"/>
  <c r="U32" i="1"/>
  <c r="U100" i="1" s="1"/>
  <c r="R127" i="5"/>
  <c r="S59" i="5"/>
  <c r="S127" i="5" s="1"/>
  <c r="R119" i="5"/>
  <c r="S51" i="5"/>
  <c r="S119" i="5" s="1"/>
  <c r="R111" i="5"/>
  <c r="S43" i="5"/>
  <c r="S111" i="5" s="1"/>
  <c r="R103" i="5"/>
  <c r="S35" i="5"/>
  <c r="S103" i="5" s="1"/>
  <c r="T124" i="5"/>
  <c r="U56" i="5"/>
  <c r="U124" i="5" s="1"/>
  <c r="T116" i="5"/>
  <c r="U48" i="5"/>
  <c r="U116" i="5" s="1"/>
  <c r="T108" i="5"/>
  <c r="U40" i="5"/>
  <c r="U108" i="5" s="1"/>
  <c r="T100" i="5"/>
  <c r="U32" i="5"/>
  <c r="U100" i="5" s="1"/>
  <c r="S97" i="6"/>
  <c r="T29" i="6"/>
  <c r="T97" i="6" s="1"/>
  <c r="S96" i="6"/>
  <c r="T28" i="6"/>
  <c r="T96" i="6" s="1"/>
  <c r="S95" i="6"/>
  <c r="T27" i="6"/>
  <c r="T95" i="6" s="1"/>
  <c r="S94" i="6"/>
  <c r="T26" i="6"/>
  <c r="T94" i="6" s="1"/>
  <c r="S92" i="6"/>
  <c r="T24" i="6"/>
  <c r="T92" i="6" s="1"/>
  <c r="Q97" i="6"/>
  <c r="R29" i="6"/>
  <c r="R97" i="6" s="1"/>
  <c r="Q95" i="6"/>
  <c r="R27" i="6"/>
  <c r="R95" i="6" s="1"/>
  <c r="Q94" i="6"/>
  <c r="R26" i="6"/>
  <c r="R94" i="6" s="1"/>
  <c r="Q93" i="6"/>
  <c r="R25" i="6"/>
  <c r="R93" i="6" s="1"/>
  <c r="T96" i="5"/>
  <c r="U28" i="5"/>
  <c r="U96" i="5" s="1"/>
  <c r="T95" i="5"/>
  <c r="U27" i="5"/>
  <c r="U95" i="5" s="1"/>
  <c r="T94" i="5"/>
  <c r="U26" i="5"/>
  <c r="U94" i="5" s="1"/>
  <c r="T93" i="5"/>
  <c r="U25" i="5"/>
  <c r="U93" i="5" s="1"/>
  <c r="T92" i="5"/>
  <c r="U24" i="5"/>
  <c r="U92" i="5" s="1"/>
  <c r="R96" i="5"/>
  <c r="S28" i="5"/>
  <c r="S96" i="5" s="1"/>
  <c r="R95" i="5"/>
  <c r="S27" i="5"/>
  <c r="S95" i="5" s="1"/>
  <c r="T95" i="1"/>
  <c r="U27" i="1"/>
  <c r="U95" i="1" s="1"/>
  <c r="T94" i="1"/>
  <c r="U26" i="1"/>
  <c r="U94" i="1" s="1"/>
  <c r="T93" i="1"/>
  <c r="U25" i="1"/>
  <c r="U93" i="1" s="1"/>
  <c r="R95" i="1"/>
  <c r="S27" i="1"/>
  <c r="S95" i="1" s="1"/>
  <c r="R92" i="1"/>
  <c r="S24" i="1"/>
  <c r="S92" i="1" s="1"/>
  <c r="Y56" i="6"/>
  <c r="Q124" i="6"/>
  <c r="Y48" i="6"/>
  <c r="Q116" i="6"/>
  <c r="Y40" i="6"/>
  <c r="Q108" i="6"/>
  <c r="Y32" i="6"/>
  <c r="Q100" i="6"/>
  <c r="Z26" i="1"/>
  <c r="R94" i="1"/>
  <c r="Z58" i="5"/>
  <c r="R126" i="5"/>
  <c r="Z50" i="5"/>
  <c r="R118" i="5"/>
  <c r="Z42" i="5"/>
  <c r="R110" i="5"/>
  <c r="Z34" i="5"/>
  <c r="R102" i="5"/>
  <c r="Y55" i="6"/>
  <c r="Q123" i="6"/>
  <c r="Y47" i="6"/>
  <c r="Q115" i="6"/>
  <c r="Y39" i="6"/>
  <c r="Q107" i="6"/>
  <c r="Y31" i="6"/>
  <c r="Q99" i="6"/>
  <c r="Z26" i="5"/>
  <c r="R94" i="5"/>
  <c r="Z57" i="5"/>
  <c r="R125" i="5"/>
  <c r="Z49" i="5"/>
  <c r="R117" i="5"/>
  <c r="Z41" i="5"/>
  <c r="R109" i="5"/>
  <c r="Z33" i="5"/>
  <c r="R101" i="5"/>
  <c r="Z62" i="1"/>
  <c r="R130" i="1"/>
  <c r="Z54" i="1"/>
  <c r="R122" i="1"/>
  <c r="Z46" i="1"/>
  <c r="R114" i="1"/>
  <c r="Z38" i="1"/>
  <c r="R106" i="1"/>
  <c r="Z30" i="1"/>
  <c r="R98" i="1"/>
  <c r="Z63" i="5"/>
  <c r="R131" i="5"/>
  <c r="Z55" i="5"/>
  <c r="R123" i="5"/>
  <c r="Z47" i="5"/>
  <c r="R115" i="5"/>
  <c r="Z39" i="5"/>
  <c r="R107" i="5"/>
  <c r="Z31" i="5"/>
  <c r="R99" i="5"/>
  <c r="Y60" i="6"/>
  <c r="Q128" i="6"/>
  <c r="Y52" i="6"/>
  <c r="Q120" i="6"/>
  <c r="Y44" i="6"/>
  <c r="Q112" i="6"/>
  <c r="Y36" i="6"/>
  <c r="Q104" i="6"/>
  <c r="Y28" i="6"/>
  <c r="Q96" i="6"/>
  <c r="Z61" i="1"/>
  <c r="R129" i="1"/>
  <c r="Z53" i="1"/>
  <c r="R121" i="1"/>
  <c r="Z45" i="1"/>
  <c r="R113" i="1"/>
  <c r="Z37" i="1"/>
  <c r="R105" i="1"/>
  <c r="Z29" i="1"/>
  <c r="R97" i="1"/>
  <c r="Z61" i="5"/>
  <c r="R129" i="5"/>
  <c r="Z53" i="5"/>
  <c r="R121" i="5"/>
  <c r="Z45" i="5"/>
  <c r="R113" i="5"/>
  <c r="Z37" i="5"/>
  <c r="R105" i="5"/>
  <c r="Z29" i="5"/>
  <c r="R97" i="5"/>
  <c r="Y63" i="6"/>
  <c r="Q131" i="6"/>
  <c r="X132" i="6"/>
  <c r="W132" i="6"/>
  <c r="V132" i="6"/>
  <c r="Y92" i="6"/>
  <c r="Q92" i="6"/>
  <c r="U132" i="6"/>
  <c r="Z25" i="5"/>
  <c r="R93" i="5"/>
  <c r="W132" i="5"/>
  <c r="X132" i="5"/>
  <c r="Y132" i="5"/>
  <c r="V132" i="5"/>
  <c r="Z92" i="5"/>
  <c r="R92" i="5"/>
  <c r="Z25" i="1"/>
  <c r="R93" i="1"/>
  <c r="Y132" i="1"/>
  <c r="X132" i="1"/>
  <c r="W132" i="1"/>
  <c r="V132" i="1"/>
  <c r="Y25" i="6"/>
  <c r="Y61" i="6"/>
  <c r="Y57" i="6"/>
  <c r="Y53" i="6"/>
  <c r="Y49" i="6"/>
  <c r="Y45" i="6"/>
  <c r="Y41" i="6"/>
  <c r="Y37" i="6"/>
  <c r="Y33" i="6"/>
  <c r="Y29" i="6"/>
  <c r="T64" i="5"/>
  <c r="T66" i="5" s="1"/>
  <c r="T134" i="5" s="1"/>
  <c r="Z56" i="5"/>
  <c r="Z48" i="5"/>
  <c r="Z40" i="5"/>
  <c r="Z32" i="5"/>
  <c r="Z60" i="1"/>
  <c r="Z56" i="1"/>
  <c r="Z52" i="1"/>
  <c r="Z48" i="1"/>
  <c r="Z44" i="1"/>
  <c r="Z40" i="1"/>
  <c r="Z36" i="1"/>
  <c r="Z32" i="1"/>
  <c r="Z28" i="1"/>
  <c r="S64" i="6"/>
  <c r="S66" i="6" s="1"/>
  <c r="S134" i="6" s="1"/>
  <c r="Y59" i="6"/>
  <c r="Y51" i="6"/>
  <c r="Y43" i="6"/>
  <c r="Y35" i="6"/>
  <c r="Y27" i="6"/>
  <c r="R64" i="1"/>
  <c r="R66" i="1" s="1"/>
  <c r="R134" i="1" s="1"/>
  <c r="Z57" i="1"/>
  <c r="Z49" i="1"/>
  <c r="Z41" i="1"/>
  <c r="T64" i="1"/>
  <c r="T66" i="1" s="1"/>
  <c r="T134" i="1" s="1"/>
  <c r="Y58" i="6"/>
  <c r="Y50" i="6"/>
  <c r="Y42" i="6"/>
  <c r="Y34" i="6"/>
  <c r="Y26" i="6"/>
  <c r="Z59" i="1"/>
  <c r="Z51" i="1"/>
  <c r="Z43" i="1"/>
  <c r="Z35" i="1"/>
  <c r="Z27" i="1"/>
  <c r="Z59" i="5"/>
  <c r="Z51" i="5"/>
  <c r="Z43" i="5"/>
  <c r="Z35" i="5"/>
  <c r="Z27" i="5"/>
  <c r="Z58" i="1"/>
  <c r="Z50" i="1"/>
  <c r="Z42" i="1"/>
  <c r="Z34" i="1"/>
  <c r="Z63" i="1"/>
  <c r="Z55" i="1"/>
  <c r="Z47" i="1"/>
  <c r="Z39" i="1"/>
  <c r="Z31" i="1"/>
  <c r="Z62" i="5"/>
  <c r="Z54" i="5"/>
  <c r="Z46" i="5"/>
  <c r="Z38" i="5"/>
  <c r="Z30" i="5"/>
  <c r="Q64" i="6"/>
  <c r="Q66" i="6" s="1"/>
  <c r="Q134" i="6" s="1"/>
  <c r="Y62" i="6"/>
  <c r="Y54" i="6"/>
  <c r="Y46" i="6"/>
  <c r="Y38" i="6"/>
  <c r="Y30" i="6"/>
  <c r="Z60" i="5"/>
  <c r="Z52" i="5"/>
  <c r="Z44" i="5"/>
  <c r="Z36" i="5"/>
  <c r="Z28" i="5"/>
  <c r="Z33" i="1"/>
  <c r="R64" i="5"/>
  <c r="R66" i="5" s="1"/>
  <c r="R134" i="5" s="1"/>
  <c r="Z25" i="6" l="1"/>
  <c r="Y126" i="6"/>
  <c r="Z58" i="6"/>
  <c r="Z96" i="5"/>
  <c r="AA28" i="5"/>
  <c r="Y122" i="6"/>
  <c r="Z54" i="6"/>
  <c r="Z99" i="1"/>
  <c r="AA31" i="1"/>
  <c r="Z126" i="1"/>
  <c r="AA58" i="1"/>
  <c r="Z111" i="1"/>
  <c r="AA43" i="1"/>
  <c r="Y119" i="6"/>
  <c r="Z51" i="6"/>
  <c r="Z116" i="1"/>
  <c r="AA48" i="1"/>
  <c r="Y125" i="6"/>
  <c r="Z57" i="6"/>
  <c r="Z93" i="5"/>
  <c r="AA25" i="5"/>
  <c r="Z105" i="5"/>
  <c r="AA37" i="5"/>
  <c r="Z97" i="1"/>
  <c r="AA29" i="1"/>
  <c r="Z129" i="1"/>
  <c r="AA61" i="1"/>
  <c r="Y120" i="6"/>
  <c r="Z52" i="6"/>
  <c r="Z115" i="5"/>
  <c r="AA47" i="5"/>
  <c r="Z106" i="1"/>
  <c r="AA38" i="1"/>
  <c r="Z101" i="5"/>
  <c r="AA33" i="5"/>
  <c r="Z94" i="5"/>
  <c r="AA26" i="5"/>
  <c r="Y123" i="6"/>
  <c r="Z55" i="6"/>
  <c r="Z126" i="5"/>
  <c r="AA58" i="5"/>
  <c r="Y116" i="6"/>
  <c r="Z48" i="6"/>
  <c r="Y114" i="6"/>
  <c r="Z46" i="6"/>
  <c r="Z95" i="5"/>
  <c r="AA27" i="5"/>
  <c r="Z112" i="5"/>
  <c r="AA44" i="5"/>
  <c r="Z115" i="1"/>
  <c r="AA47" i="1"/>
  <c r="Z103" i="5"/>
  <c r="AA35" i="5"/>
  <c r="Z127" i="1"/>
  <c r="AA59" i="1"/>
  <c r="Z117" i="1"/>
  <c r="AA49" i="1"/>
  <c r="Z124" i="1"/>
  <c r="AA56" i="1"/>
  <c r="Y101" i="6"/>
  <c r="Z33" i="6"/>
  <c r="Z113" i="5"/>
  <c r="AA45" i="5"/>
  <c r="Z105" i="1"/>
  <c r="AA37" i="1"/>
  <c r="Y96" i="6"/>
  <c r="Z28" i="6"/>
  <c r="Y128" i="6"/>
  <c r="Z60" i="6"/>
  <c r="Z123" i="5"/>
  <c r="AA55" i="5"/>
  <c r="Z114" i="1"/>
  <c r="AA46" i="1"/>
  <c r="Z109" i="5"/>
  <c r="AA41" i="5"/>
  <c r="Y99" i="6"/>
  <c r="Z31" i="6"/>
  <c r="Z102" i="5"/>
  <c r="AA34" i="5"/>
  <c r="Z94" i="1"/>
  <c r="AA26" i="1"/>
  <c r="Y124" i="6"/>
  <c r="Z56" i="6"/>
  <c r="Z118" i="1"/>
  <c r="AA50" i="1"/>
  <c r="Y121" i="6"/>
  <c r="Z53" i="6"/>
  <c r="Y130" i="6"/>
  <c r="Z62" i="6"/>
  <c r="Y127" i="6"/>
  <c r="Z59" i="6"/>
  <c r="Z98" i="5"/>
  <c r="AA30" i="5"/>
  <c r="Z111" i="5"/>
  <c r="AA43" i="5"/>
  <c r="Z96" i="1"/>
  <c r="AA28" i="1"/>
  <c r="Y105" i="6"/>
  <c r="Z37" i="6"/>
  <c r="Z103" i="1"/>
  <c r="AA35" i="1"/>
  <c r="Z124" i="5"/>
  <c r="AA56" i="5"/>
  <c r="Z119" i="1"/>
  <c r="AA51" i="1"/>
  <c r="Y97" i="6"/>
  <c r="Z29" i="6"/>
  <c r="Z120" i="5"/>
  <c r="AA52" i="5"/>
  <c r="Z123" i="1"/>
  <c r="AA55" i="1"/>
  <c r="Y94" i="6"/>
  <c r="Z26" i="6"/>
  <c r="Z125" i="1"/>
  <c r="AA57" i="1"/>
  <c r="Z128" i="1"/>
  <c r="AA60" i="1"/>
  <c r="Z128" i="5"/>
  <c r="AA60" i="5"/>
  <c r="Z106" i="5"/>
  <c r="AA38" i="5"/>
  <c r="Z131" i="1"/>
  <c r="AA63" i="1"/>
  <c r="Z119" i="5"/>
  <c r="AA51" i="5"/>
  <c r="Y102" i="6"/>
  <c r="Z34" i="6"/>
  <c r="Z100" i="1"/>
  <c r="AA32" i="1"/>
  <c r="Z100" i="5"/>
  <c r="AA32" i="5"/>
  <c r="Y109" i="6"/>
  <c r="Z41" i="6"/>
  <c r="Z93" i="1"/>
  <c r="AA25" i="1"/>
  <c r="Y131" i="6"/>
  <c r="Z63" i="6"/>
  <c r="Z121" i="5"/>
  <c r="AA53" i="5"/>
  <c r="Z113" i="1"/>
  <c r="AA45" i="1"/>
  <c r="Y104" i="6"/>
  <c r="Z36" i="6"/>
  <c r="Z99" i="5"/>
  <c r="AA31" i="5"/>
  <c r="Z131" i="5"/>
  <c r="AA63" i="5"/>
  <c r="Z122" i="1"/>
  <c r="AA54" i="1"/>
  <c r="Z117" i="5"/>
  <c r="AA49" i="5"/>
  <c r="Y107" i="6"/>
  <c r="Z39" i="6"/>
  <c r="Z110" i="5"/>
  <c r="AA42" i="5"/>
  <c r="Y100" i="6"/>
  <c r="Z32" i="6"/>
  <c r="Z130" i="5"/>
  <c r="AA62" i="5"/>
  <c r="Y111" i="6"/>
  <c r="Z43" i="6"/>
  <c r="Z104" i="5"/>
  <c r="AA36" i="5"/>
  <c r="Z109" i="1"/>
  <c r="AA41" i="1"/>
  <c r="Y129" i="6"/>
  <c r="Z61" i="6"/>
  <c r="Z114" i="5"/>
  <c r="AA46" i="5"/>
  <c r="Z127" i="5"/>
  <c r="AA59" i="5"/>
  <c r="Y95" i="6"/>
  <c r="Z27" i="6"/>
  <c r="Y113" i="6"/>
  <c r="Z45" i="6"/>
  <c r="Z101" i="1"/>
  <c r="AA33" i="1"/>
  <c r="Z112" i="1"/>
  <c r="AA44" i="1"/>
  <c r="Z107" i="1"/>
  <c r="AA39" i="1"/>
  <c r="Z120" i="1"/>
  <c r="AA52" i="1"/>
  <c r="Y98" i="6"/>
  <c r="Z30" i="6"/>
  <c r="Z102" i="1"/>
  <c r="AA34" i="1"/>
  <c r="Y110" i="6"/>
  <c r="Z42" i="6"/>
  <c r="Z104" i="1"/>
  <c r="AA36" i="1"/>
  <c r="Z108" i="5"/>
  <c r="AA40" i="5"/>
  <c r="Y106" i="6"/>
  <c r="Z38" i="6"/>
  <c r="Z122" i="5"/>
  <c r="AA54" i="5"/>
  <c r="Z110" i="1"/>
  <c r="AA42" i="1"/>
  <c r="Z95" i="1"/>
  <c r="AA27" i="1"/>
  <c r="Y118" i="6"/>
  <c r="Z50" i="6"/>
  <c r="Y103" i="6"/>
  <c r="Z35" i="6"/>
  <c r="Z108" i="1"/>
  <c r="AA40" i="1"/>
  <c r="Z116" i="5"/>
  <c r="AA48" i="5"/>
  <c r="Y117" i="6"/>
  <c r="Z49" i="6"/>
  <c r="Z97" i="5"/>
  <c r="AA29" i="5"/>
  <c r="Z129" i="5"/>
  <c r="AA61" i="5"/>
  <c r="Z121" i="1"/>
  <c r="AA53" i="1"/>
  <c r="Y112" i="6"/>
  <c r="Z44" i="6"/>
  <c r="Z107" i="5"/>
  <c r="AA39" i="5"/>
  <c r="Z98" i="1"/>
  <c r="AA30" i="1"/>
  <c r="Z130" i="1"/>
  <c r="AA62" i="1"/>
  <c r="Z125" i="5"/>
  <c r="AA57" i="5"/>
  <c r="Y115" i="6"/>
  <c r="Z47" i="6"/>
  <c r="Z118" i="5"/>
  <c r="AA50" i="5"/>
  <c r="Y108" i="6"/>
  <c r="Z40" i="6"/>
  <c r="Y93" i="6"/>
  <c r="Y64" i="6"/>
  <c r="Y66" i="6" s="1"/>
  <c r="S132" i="6"/>
  <c r="Q132" i="6"/>
  <c r="T132" i="5"/>
  <c r="R132" i="5"/>
  <c r="T132" i="1"/>
  <c r="Z64" i="1"/>
  <c r="Z66" i="1" s="1"/>
  <c r="Z92" i="1"/>
  <c r="R132" i="1"/>
  <c r="Z64" i="5"/>
  <c r="Z66" i="5" s="1"/>
  <c r="AY31" i="6" l="1"/>
  <c r="AZ31" i="6" s="1"/>
  <c r="AY34" i="6"/>
  <c r="AZ34" i="6" s="1"/>
  <c r="AY37" i="6"/>
  <c r="AZ37" i="6" s="1"/>
  <c r="AY43" i="6"/>
  <c r="AZ43" i="6" s="1"/>
  <c r="AY52" i="6"/>
  <c r="AZ52" i="6" s="1"/>
  <c r="AY25" i="6"/>
  <c r="AZ25" i="6" s="1"/>
  <c r="AY56" i="6"/>
  <c r="AZ56" i="6" s="1"/>
  <c r="AY62" i="6"/>
  <c r="AZ62" i="6" s="1"/>
  <c r="AY36" i="6"/>
  <c r="AZ36" i="6" s="1"/>
  <c r="AY28" i="6"/>
  <c r="AZ28" i="6" s="1"/>
  <c r="AY32" i="6"/>
  <c r="AZ32" i="6" s="1"/>
  <c r="AY38" i="6"/>
  <c r="AZ38" i="6" s="1"/>
  <c r="AY41" i="6"/>
  <c r="AZ41" i="6" s="1"/>
  <c r="AY47" i="6"/>
  <c r="AZ47" i="6" s="1"/>
  <c r="AY50" i="6"/>
  <c r="AZ50" i="6" s="1"/>
  <c r="AY53" i="6"/>
  <c r="AZ53" i="6" s="1"/>
  <c r="AY59" i="6"/>
  <c r="AZ59" i="6" s="1"/>
  <c r="AY35" i="6"/>
  <c r="AZ35" i="6" s="1"/>
  <c r="AY44" i="6"/>
  <c r="AZ44" i="6" s="1"/>
  <c r="AY55" i="6"/>
  <c r="AZ55" i="6" s="1"/>
  <c r="AY26" i="6"/>
  <c r="AZ26" i="6" s="1"/>
  <c r="AY29" i="6"/>
  <c r="AZ29" i="6" s="1"/>
  <c r="AY48" i="6"/>
  <c r="AZ48" i="6" s="1"/>
  <c r="AY54" i="6"/>
  <c r="AZ54" i="6" s="1"/>
  <c r="AY57" i="6"/>
  <c r="AZ57" i="6" s="1"/>
  <c r="AY63" i="6"/>
  <c r="AZ63" i="6" s="1"/>
  <c r="AY30" i="6"/>
  <c r="AZ30" i="6" s="1"/>
  <c r="AY27" i="6"/>
  <c r="AZ27" i="6" s="1"/>
  <c r="AY49" i="6"/>
  <c r="AZ49" i="6" s="1"/>
  <c r="AY58" i="6"/>
  <c r="AZ58" i="6" s="1"/>
  <c r="AY33" i="6"/>
  <c r="AZ33" i="6" s="1"/>
  <c r="AY39" i="6"/>
  <c r="AZ39" i="6" s="1"/>
  <c r="AY42" i="6"/>
  <c r="AZ42" i="6" s="1"/>
  <c r="AY45" i="6"/>
  <c r="AZ45" i="6" s="1"/>
  <c r="AY51" i="6"/>
  <c r="AZ51" i="6" s="1"/>
  <c r="AY60" i="6"/>
  <c r="AZ60" i="6" s="1"/>
  <c r="AY40" i="6"/>
  <c r="AZ40" i="6" s="1"/>
  <c r="AY46" i="6"/>
  <c r="AZ46" i="6" s="1"/>
  <c r="AY61" i="6"/>
  <c r="AZ61" i="6" s="1"/>
  <c r="AZ25" i="5"/>
  <c r="BA25" i="5" s="1"/>
  <c r="AZ33" i="5"/>
  <c r="BA33" i="5" s="1"/>
  <c r="AZ41" i="5"/>
  <c r="BA41" i="5" s="1"/>
  <c r="AZ49" i="5"/>
  <c r="BA49" i="5" s="1"/>
  <c r="AZ57" i="5"/>
  <c r="BA57" i="5" s="1"/>
  <c r="AZ53" i="5"/>
  <c r="BA53" i="5" s="1"/>
  <c r="AZ46" i="5"/>
  <c r="BA46" i="5" s="1"/>
  <c r="AZ26" i="5"/>
  <c r="BA26" i="5" s="1"/>
  <c r="AZ34" i="5"/>
  <c r="BA34" i="5" s="1"/>
  <c r="AZ42" i="5"/>
  <c r="BA42" i="5" s="1"/>
  <c r="AZ50" i="5"/>
  <c r="BA50" i="5" s="1"/>
  <c r="AZ58" i="5"/>
  <c r="BA58" i="5" s="1"/>
  <c r="AZ45" i="5"/>
  <c r="BA45" i="5" s="1"/>
  <c r="AZ61" i="5"/>
  <c r="BA61" i="5" s="1"/>
  <c r="AZ48" i="5"/>
  <c r="BA48" i="5" s="1"/>
  <c r="AZ27" i="5"/>
  <c r="BA27" i="5" s="1"/>
  <c r="AZ35" i="5"/>
  <c r="BA35" i="5" s="1"/>
  <c r="AZ43" i="5"/>
  <c r="BA43" i="5" s="1"/>
  <c r="AZ51" i="5"/>
  <c r="BA51" i="5" s="1"/>
  <c r="AZ59" i="5"/>
  <c r="BA59" i="5" s="1"/>
  <c r="AZ37" i="5"/>
  <c r="BA37" i="5" s="1"/>
  <c r="AZ38" i="5"/>
  <c r="BA38" i="5" s="1"/>
  <c r="AZ63" i="5"/>
  <c r="BA63" i="5" s="1"/>
  <c r="AZ40" i="5"/>
  <c r="BA40" i="5" s="1"/>
  <c r="AZ28" i="5"/>
  <c r="BA28" i="5" s="1"/>
  <c r="AZ36" i="5"/>
  <c r="BA36" i="5" s="1"/>
  <c r="AZ44" i="5"/>
  <c r="BA44" i="5" s="1"/>
  <c r="AZ52" i="5"/>
  <c r="BA52" i="5" s="1"/>
  <c r="AZ60" i="5"/>
  <c r="BA60" i="5" s="1"/>
  <c r="AZ29" i="5"/>
  <c r="BA29" i="5" s="1"/>
  <c r="AZ30" i="5"/>
  <c r="BA30" i="5" s="1"/>
  <c r="AZ54" i="5"/>
  <c r="BA54" i="5" s="1"/>
  <c r="AZ62" i="5"/>
  <c r="BA62" i="5" s="1"/>
  <c r="AZ32" i="5"/>
  <c r="BA32" i="5" s="1"/>
  <c r="AZ56" i="5"/>
  <c r="BA56" i="5" s="1"/>
  <c r="AZ31" i="5"/>
  <c r="BA31" i="5" s="1"/>
  <c r="AZ39" i="5"/>
  <c r="BA39" i="5" s="1"/>
  <c r="AZ47" i="5"/>
  <c r="BA47" i="5" s="1"/>
  <c r="AZ55" i="5"/>
  <c r="BA55" i="5" s="1"/>
  <c r="AZ44" i="1"/>
  <c r="BA44" i="1" s="1"/>
  <c r="AZ53" i="1"/>
  <c r="BA53" i="1" s="1"/>
  <c r="AZ56" i="1"/>
  <c r="BA56" i="1" s="1"/>
  <c r="AZ59" i="1"/>
  <c r="BA59" i="1" s="1"/>
  <c r="AZ62" i="1"/>
  <c r="BA62" i="1" s="1"/>
  <c r="AZ37" i="1"/>
  <c r="BA37" i="1" s="1"/>
  <c r="AZ49" i="1"/>
  <c r="BA49" i="1" s="1"/>
  <c r="AZ55" i="1"/>
  <c r="BA55" i="1" s="1"/>
  <c r="AZ34" i="1"/>
  <c r="BA34" i="1" s="1"/>
  <c r="AZ29" i="1"/>
  <c r="BA29" i="1" s="1"/>
  <c r="AZ32" i="1"/>
  <c r="BA32" i="1" s="1"/>
  <c r="AZ35" i="1"/>
  <c r="BA35" i="1" s="1"/>
  <c r="AZ38" i="1"/>
  <c r="BA38" i="1" s="1"/>
  <c r="AZ41" i="1"/>
  <c r="BA41" i="1" s="1"/>
  <c r="AZ47" i="1"/>
  <c r="BA47" i="1" s="1"/>
  <c r="AZ50" i="1"/>
  <c r="BA50" i="1" s="1"/>
  <c r="AZ28" i="1"/>
  <c r="BA28" i="1" s="1"/>
  <c r="AZ46" i="1"/>
  <c r="BA46" i="1" s="1"/>
  <c r="AZ25" i="1"/>
  <c r="BA25" i="1" s="1"/>
  <c r="AZ31" i="1"/>
  <c r="BA31" i="1" s="1"/>
  <c r="AZ26" i="1"/>
  <c r="BA26" i="1" s="1"/>
  <c r="AZ60" i="1"/>
  <c r="BA60" i="1" s="1"/>
  <c r="AZ43" i="1"/>
  <c r="BA43" i="1" s="1"/>
  <c r="AZ36" i="1"/>
  <c r="BA36" i="1" s="1"/>
  <c r="AZ45" i="1"/>
  <c r="BA45" i="1" s="1"/>
  <c r="AZ48" i="1"/>
  <c r="BA48" i="1" s="1"/>
  <c r="AZ51" i="1"/>
  <c r="BA51" i="1" s="1"/>
  <c r="AZ54" i="1"/>
  <c r="BA54" i="1" s="1"/>
  <c r="AZ57" i="1"/>
  <c r="BA57" i="1" s="1"/>
  <c r="AZ63" i="1"/>
  <c r="BA63" i="1" s="1"/>
  <c r="AZ27" i="1"/>
  <c r="BA27" i="1" s="1"/>
  <c r="AZ30" i="1"/>
  <c r="BA30" i="1" s="1"/>
  <c r="AZ33" i="1"/>
  <c r="BA33" i="1" s="1"/>
  <c r="AZ39" i="1"/>
  <c r="BA39" i="1" s="1"/>
  <c r="AZ42" i="1"/>
  <c r="BA42" i="1" s="1"/>
  <c r="AZ40" i="1"/>
  <c r="BA40" i="1" s="1"/>
  <c r="AZ58" i="1"/>
  <c r="BA58" i="1" s="1"/>
  <c r="AZ52" i="1"/>
  <c r="BA52" i="1" s="1"/>
  <c r="AZ61" i="1"/>
  <c r="BA61" i="1" s="1"/>
  <c r="Y134" i="6"/>
  <c r="AI20" i="6"/>
  <c r="AY24" i="6"/>
  <c r="AZ24" i="6" s="1"/>
  <c r="BF26" i="6" s="1"/>
  <c r="BG28" i="6" s="1"/>
  <c r="AI22" i="6" s="1"/>
  <c r="Z134" i="5"/>
  <c r="AJ20" i="5"/>
  <c r="AZ24" i="5"/>
  <c r="BA24" i="5" s="1"/>
  <c r="Z134" i="1"/>
  <c r="AJ20" i="1"/>
  <c r="AZ24" i="1"/>
  <c r="BA24" i="1" s="1"/>
  <c r="Z132" i="1"/>
  <c r="Y132" i="6"/>
  <c r="Z132" i="5"/>
  <c r="BG26" i="5" l="1"/>
  <c r="BH28" i="5" s="1"/>
  <c r="AJ22" i="5" s="1"/>
  <c r="BG26" i="1"/>
  <c r="BH28" i="1" s="1"/>
  <c r="AJ22" i="1" s="1"/>
</calcChain>
</file>

<file path=xl/sharedStrings.xml><?xml version="1.0" encoding="utf-8"?>
<sst xmlns="http://schemas.openxmlformats.org/spreadsheetml/2006/main" count="329" uniqueCount="119">
  <si>
    <t xml:space="preserve"> A　得 点 計</t>
    <rPh sb="3" eb="4">
      <t>エ</t>
    </rPh>
    <rPh sb="5" eb="6">
      <t>テン</t>
    </rPh>
    <rPh sb="7" eb="8">
      <t>ケイ</t>
    </rPh>
    <phoneticPr fontId="1"/>
  </si>
  <si>
    <t xml:space="preserve"> Ｂ　配点×人数</t>
    <rPh sb="3" eb="5">
      <t>ハイテン</t>
    </rPh>
    <rPh sb="6" eb="8">
      <t>ニンズウ</t>
    </rPh>
    <phoneticPr fontId="1"/>
  </si>
  <si>
    <t>知識・技能</t>
    <rPh sb="0" eb="2">
      <t>チシキ</t>
    </rPh>
    <rPh sb="3" eb="5">
      <t>ギノウ</t>
    </rPh>
    <phoneticPr fontId="1"/>
  </si>
  <si>
    <t>思考・判断・表現</t>
    <rPh sb="0" eb="2">
      <t>シコウ</t>
    </rPh>
    <rPh sb="3" eb="5">
      <t>ハンダン</t>
    </rPh>
    <rPh sb="6" eb="8">
      <t>ヒョウゲン</t>
    </rPh>
    <phoneticPr fontId="1"/>
  </si>
  <si>
    <t>番
号</t>
    <rPh sb="0" eb="1">
      <t>バン</t>
    </rPh>
    <rPh sb="5" eb="6">
      <t>ゴウ</t>
    </rPh>
    <phoneticPr fontId="1"/>
  </si>
  <si>
    <t>問 題 別 得 点 一 覧 表</t>
    <rPh sb="0" eb="1">
      <t>トイ</t>
    </rPh>
    <rPh sb="2" eb="3">
      <t>ダイ</t>
    </rPh>
    <rPh sb="4" eb="5">
      <t>ベツ</t>
    </rPh>
    <rPh sb="6" eb="7">
      <t>エ</t>
    </rPh>
    <rPh sb="8" eb="9">
      <t>テン</t>
    </rPh>
    <rPh sb="10" eb="11">
      <t>イチ</t>
    </rPh>
    <rPh sb="12" eb="13">
      <t>ラン</t>
    </rPh>
    <rPh sb="14" eb="15">
      <t>ヒョウ</t>
    </rPh>
    <phoneticPr fontId="1"/>
  </si>
  <si>
    <t>平均正答率Ａ/Ｂ×100</t>
    <rPh sb="0" eb="2">
      <t>ヘイキン</t>
    </rPh>
    <rPh sb="2" eb="5">
      <t>セイトウリツ</t>
    </rPh>
    <phoneticPr fontId="1"/>
  </si>
  <si>
    <t xml:space="preserve">    年   組  担任</t>
    <rPh sb="4" eb="5">
      <t>ネン</t>
    </rPh>
    <rPh sb="8" eb="9">
      <t>クミ</t>
    </rPh>
    <rPh sb="11" eb="13">
      <t>タンニン</t>
    </rPh>
    <phoneticPr fontId="1"/>
  </si>
  <si>
    <t xml:space="preserve">知識・技能
</t>
    <rPh sb="0" eb="2">
      <t>チシキ</t>
    </rPh>
    <rPh sb="3" eb="5">
      <t>ギノウ</t>
    </rPh>
    <phoneticPr fontId="1"/>
  </si>
  <si>
    <t xml:space="preserve">       </t>
    <phoneticPr fontId="1"/>
  </si>
  <si>
    <t>千葉県標準学力検査　－観点別到達度－</t>
    <phoneticPr fontId="1"/>
  </si>
  <si>
    <t xml:space="preserve">
総
得
点</t>
    <rPh sb="1" eb="2">
      <t>ソウ</t>
    </rPh>
    <rPh sb="4" eb="5">
      <t>エ</t>
    </rPh>
    <rPh sb="7" eb="8">
      <t>テン</t>
    </rPh>
    <phoneticPr fontId="1"/>
  </si>
  <si>
    <t>[検査年月日   　年　　月　　日]</t>
    <rPh sb="1" eb="6">
      <t>ケンサネンガッピ</t>
    </rPh>
    <rPh sb="10" eb="11">
      <t>ネン</t>
    </rPh>
    <rPh sb="13" eb="14">
      <t>ガツ</t>
    </rPh>
    <rPh sb="16" eb="17">
      <t>ニチ</t>
    </rPh>
    <phoneticPr fontId="1"/>
  </si>
  <si>
    <t xml:space="preserve">        </t>
    <phoneticPr fontId="1"/>
  </si>
  <si>
    <t>千葉県標準学力検査　－観点別到達度－</t>
    <phoneticPr fontId="1"/>
  </si>
  <si>
    <t>[検査年月日 　　年　月　　日]</t>
    <rPh sb="1" eb="6">
      <t>ケンサネンガッピ</t>
    </rPh>
    <rPh sb="9" eb="10">
      <t>ネン</t>
    </rPh>
    <rPh sb="11" eb="12">
      <t>ガツ</t>
    </rPh>
    <rPh sb="14" eb="15">
      <t>ニチ</t>
    </rPh>
    <phoneticPr fontId="1"/>
  </si>
  <si>
    <t>人数＝</t>
    <rPh sb="0" eb="2">
      <t>ニンズウ</t>
    </rPh>
    <phoneticPr fontId="1"/>
  </si>
  <si>
    <t>％</t>
    <phoneticPr fontId="1"/>
  </si>
  <si>
    <t>％</t>
    <phoneticPr fontId="1"/>
  </si>
  <si>
    <t>％</t>
    <phoneticPr fontId="1"/>
  </si>
  <si>
    <t>〈正しく計算されない〉</t>
    <rPh sb="1" eb="2">
      <t>タダ</t>
    </rPh>
    <rPh sb="4" eb="6">
      <t>ケイサン</t>
    </rPh>
    <phoneticPr fontId="1"/>
  </si>
  <si>
    <t>　評価内容
　　（領域）
　　　問題番号
配点
（満点）
氏名
（または記号）</t>
    <rPh sb="1" eb="3">
      <t>ヒョウカ</t>
    </rPh>
    <rPh sb="3" eb="5">
      <t>ナイヨウ</t>
    </rPh>
    <rPh sb="9" eb="11">
      <t>リョウイキ</t>
    </rPh>
    <rPh sb="16" eb="18">
      <t>モンダイ</t>
    </rPh>
    <rPh sb="18" eb="20">
      <t>バンゴウ</t>
    </rPh>
    <rPh sb="22" eb="24">
      <t>ハイテン</t>
    </rPh>
    <rPh sb="26" eb="28">
      <t>マンテン</t>
    </rPh>
    <rPh sb="32" eb="34">
      <t>シメイ</t>
    </rPh>
    <rPh sb="39" eb="41">
      <t>キゴウ</t>
    </rPh>
    <phoneticPr fontId="1"/>
  </si>
  <si>
    <t>主
取体
り的
組に
む学
態習
度に</t>
    <rPh sb="0" eb="1">
      <t>シュ</t>
    </rPh>
    <rPh sb="2" eb="3">
      <t>シュ</t>
    </rPh>
    <rPh sb="3" eb="4">
      <t>タイ</t>
    </rPh>
    <rPh sb="6" eb="7">
      <t>テキ</t>
    </rPh>
    <rPh sb="8" eb="9">
      <t>クミ</t>
    </rPh>
    <rPh sb="12" eb="13">
      <t>ガク</t>
    </rPh>
    <rPh sb="14" eb="15">
      <t>タイ</t>
    </rPh>
    <rPh sb="15" eb="16">
      <t>シュウ</t>
    </rPh>
    <rPh sb="17" eb="18">
      <t>ド</t>
    </rPh>
    <phoneticPr fontId="1"/>
  </si>
  <si>
    <t xml:space="preserve">
実現状況の
Ａ
Ｂ
Ｃ</t>
    <rPh sb="1" eb="3">
      <t>ジツゲン</t>
    </rPh>
    <rPh sb="3" eb="5">
      <t>ジョウキョウ</t>
    </rPh>
    <phoneticPr fontId="1"/>
  </si>
  <si>
    <t xml:space="preserve">
知
識
・
技
能</t>
    <rPh sb="1" eb="2">
      <t>チ</t>
    </rPh>
    <rPh sb="3" eb="4">
      <t>シキ</t>
    </rPh>
    <rPh sb="7" eb="8">
      <t>ギ</t>
    </rPh>
    <rPh sb="9" eb="10">
      <t>ノウ</t>
    </rPh>
    <phoneticPr fontId="1"/>
  </si>
  <si>
    <t>実現状況の
Ａ
Ｂ
Ｃ</t>
    <phoneticPr fontId="1"/>
  </si>
  <si>
    <t xml:space="preserve">
思
考
・・
表判
現断</t>
    <rPh sb="1" eb="2">
      <t>シ</t>
    </rPh>
    <rPh sb="3" eb="4">
      <t>コウ</t>
    </rPh>
    <rPh sb="8" eb="9">
      <t>ヒョウ</t>
    </rPh>
    <rPh sb="9" eb="10">
      <t>ワ</t>
    </rPh>
    <rPh sb="11" eb="12">
      <t>ゲン</t>
    </rPh>
    <rPh sb="12" eb="13">
      <t>ダン</t>
    </rPh>
    <phoneticPr fontId="1"/>
  </si>
  <si>
    <t>実現状況の
Ａ
Ｂ
Ｃ</t>
    <phoneticPr fontId="1"/>
  </si>
  <si>
    <t xml:space="preserve">
世
界
の
諸
地
域</t>
    <rPh sb="1" eb="2">
      <t>セ</t>
    </rPh>
    <rPh sb="3" eb="4">
      <t>カイ</t>
    </rPh>
    <rPh sb="7" eb="8">
      <t>ショ</t>
    </rPh>
    <rPh sb="9" eb="10">
      <t>チ</t>
    </rPh>
    <rPh sb="11" eb="12">
      <t>イキ</t>
    </rPh>
    <phoneticPr fontId="1"/>
  </si>
  <si>
    <t xml:space="preserve">
日
本
の
地
域
構
成</t>
    <rPh sb="1" eb="2">
      <t>ヒ</t>
    </rPh>
    <rPh sb="3" eb="4">
      <t>ホン</t>
    </rPh>
    <rPh sb="7" eb="8">
      <t>チ</t>
    </rPh>
    <rPh sb="9" eb="10">
      <t>イキ</t>
    </rPh>
    <rPh sb="11" eb="12">
      <t>コウ</t>
    </rPh>
    <rPh sb="13" eb="14">
      <t>シゲル</t>
    </rPh>
    <phoneticPr fontId="1"/>
  </si>
  <si>
    <t xml:space="preserve">
古
代
ま
で
の
日
本</t>
    <rPh sb="1" eb="2">
      <t>フル</t>
    </rPh>
    <rPh sb="3" eb="4">
      <t>ダイ</t>
    </rPh>
    <rPh sb="11" eb="12">
      <t>ニチ</t>
    </rPh>
    <rPh sb="13" eb="14">
      <t>ホン</t>
    </rPh>
    <phoneticPr fontId="1"/>
  </si>
  <si>
    <t xml:space="preserve">
中
世
ま
で
の
日
本</t>
    <rPh sb="1" eb="2">
      <t>チュウ</t>
    </rPh>
    <rPh sb="3" eb="4">
      <t>セ</t>
    </rPh>
    <rPh sb="11" eb="12">
      <t>ニチ</t>
    </rPh>
    <rPh sb="13" eb="14">
      <t>ホン</t>
    </rPh>
    <phoneticPr fontId="1"/>
  </si>
  <si>
    <t>実現状況の
Ａ
Ｂ
Ｃ</t>
    <phoneticPr fontId="1"/>
  </si>
  <si>
    <t>実現状況の
Ａ
Ｂ
Ｃ</t>
    <phoneticPr fontId="1"/>
  </si>
  <si>
    <t xml:space="preserve">
世
界
か
ら
見
た
日
本</t>
    <rPh sb="1" eb="2">
      <t>セ</t>
    </rPh>
    <rPh sb="3" eb="4">
      <t>カイ</t>
    </rPh>
    <rPh sb="9" eb="10">
      <t>ミ</t>
    </rPh>
    <rPh sb="13" eb="14">
      <t>ニチ</t>
    </rPh>
    <rPh sb="15" eb="16">
      <t>ホン</t>
    </rPh>
    <phoneticPr fontId="1"/>
  </si>
  <si>
    <t xml:space="preserve">
日
本
の
諸
地
域</t>
    <rPh sb="1" eb="2">
      <t>ニチ</t>
    </rPh>
    <rPh sb="3" eb="4">
      <t>ホン</t>
    </rPh>
    <rPh sb="7" eb="8">
      <t>ショ</t>
    </rPh>
    <rPh sb="9" eb="10">
      <t>チ</t>
    </rPh>
    <rPh sb="11" eb="12">
      <t>イキ</t>
    </rPh>
    <phoneticPr fontId="1"/>
  </si>
  <si>
    <t xml:space="preserve">
近
世
の
日
本</t>
    <rPh sb="1" eb="2">
      <t>コン</t>
    </rPh>
    <rPh sb="3" eb="4">
      <t>セ</t>
    </rPh>
    <rPh sb="7" eb="8">
      <t>ニチ</t>
    </rPh>
    <rPh sb="9" eb="10">
      <t>ホン</t>
    </rPh>
    <phoneticPr fontId="1"/>
  </si>
  <si>
    <t xml:space="preserve">
開
国
と
近
代
日
歩本
みの</t>
    <rPh sb="1" eb="2">
      <t>カイ</t>
    </rPh>
    <rPh sb="3" eb="4">
      <t>コク</t>
    </rPh>
    <rPh sb="7" eb="8">
      <t>コン</t>
    </rPh>
    <rPh sb="9" eb="10">
      <t>ダイ</t>
    </rPh>
    <rPh sb="11" eb="12">
      <t>ニチ</t>
    </rPh>
    <rPh sb="13" eb="14">
      <t>ホ</t>
    </rPh>
    <rPh sb="14" eb="15">
      <t>ホン</t>
    </rPh>
    <phoneticPr fontId="1"/>
  </si>
  <si>
    <t>思考・判断
・表現</t>
    <rPh sb="0" eb="2">
      <t>シコウ</t>
    </rPh>
    <rPh sb="3" eb="5">
      <t>ハンダン</t>
    </rPh>
    <rPh sb="7" eb="9">
      <t>ヒョウゲン</t>
    </rPh>
    <phoneticPr fontId="1"/>
  </si>
  <si>
    <t xml:space="preserve">
政
治
と
生
活</t>
    <rPh sb="1" eb="2">
      <t>セイ</t>
    </rPh>
    <rPh sb="3" eb="4">
      <t>オサム</t>
    </rPh>
    <rPh sb="7" eb="8">
      <t>ナマ</t>
    </rPh>
    <rPh sb="9" eb="10">
      <t>カツ</t>
    </rPh>
    <phoneticPr fontId="1"/>
  </si>
  <si>
    <t xml:space="preserve">
経
済
と
生
活</t>
    <rPh sb="1" eb="2">
      <t>キョウ</t>
    </rPh>
    <rPh sb="3" eb="4">
      <t>スミ</t>
    </rPh>
    <rPh sb="7" eb="8">
      <t>ナマ</t>
    </rPh>
    <rPh sb="9" eb="10">
      <t>カツ</t>
    </rPh>
    <phoneticPr fontId="1"/>
  </si>
  <si>
    <t xml:space="preserve">
現
代
日
本
と
世
界</t>
    <rPh sb="1" eb="2">
      <t>ゲン</t>
    </rPh>
    <rPh sb="3" eb="4">
      <t>ダイ</t>
    </rPh>
    <rPh sb="5" eb="6">
      <t>ニチ</t>
    </rPh>
    <rPh sb="7" eb="8">
      <t>ホン</t>
    </rPh>
    <rPh sb="11" eb="12">
      <t>セ</t>
    </rPh>
    <rPh sb="13" eb="14">
      <t>カイ</t>
    </rPh>
    <phoneticPr fontId="1"/>
  </si>
  <si>
    <t xml:space="preserve">
第
一
以次
降世
の界
日大
本戦</t>
    <rPh sb="1" eb="2">
      <t>ダイ</t>
    </rPh>
    <rPh sb="3" eb="4">
      <t>イチ</t>
    </rPh>
    <rPh sb="5" eb="6">
      <t>イ</t>
    </rPh>
    <rPh sb="6" eb="7">
      <t>ジ</t>
    </rPh>
    <rPh sb="8" eb="9">
      <t>フ</t>
    </rPh>
    <rPh sb="9" eb="10">
      <t>セ</t>
    </rPh>
    <rPh sb="12" eb="13">
      <t>サカイ</t>
    </rPh>
    <rPh sb="14" eb="16">
      <t>ニチダイ</t>
    </rPh>
    <rPh sb="17" eb="19">
      <t>ホンセン</t>
    </rPh>
    <phoneticPr fontId="1"/>
  </si>
  <si>
    <t xml:space="preserve">    立 　中学校</t>
    <rPh sb="4" eb="5">
      <t>リツ</t>
    </rPh>
    <rPh sb="7" eb="10">
      <t>チュウガッコウ</t>
    </rPh>
    <phoneticPr fontId="1"/>
  </si>
  <si>
    <t>　問 題 別 正 答 率 一 覧 表</t>
    <rPh sb="1" eb="2">
      <t>トイ</t>
    </rPh>
    <rPh sb="3" eb="4">
      <t>ダイ</t>
    </rPh>
    <rPh sb="5" eb="6">
      <t>ベツ</t>
    </rPh>
    <rPh sb="7" eb="8">
      <t>セイ</t>
    </rPh>
    <rPh sb="9" eb="10">
      <t>コタエ</t>
    </rPh>
    <rPh sb="11" eb="12">
      <t>リツ</t>
    </rPh>
    <rPh sb="13" eb="14">
      <t>イチ</t>
    </rPh>
    <rPh sb="15" eb="16">
      <t>ラン</t>
    </rPh>
    <rPh sb="17" eb="18">
      <t>ヒョウ</t>
    </rPh>
    <phoneticPr fontId="1"/>
  </si>
  <si>
    <t>平均正答率（％）</t>
    <rPh sb="0" eb="2">
      <t>ヘイキン</t>
    </rPh>
    <rPh sb="2" eb="5">
      <t>セイトウリツ</t>
    </rPh>
    <phoneticPr fontId="1"/>
  </si>
  <si>
    <t>　問題別得点一覧表で、知識・技能の合計得点が「２ 知識・技能」の欄に表示されます。続いて、思考・判断・表現のＡ９ の得点欄に得点を入れると、Ａ９ の得点が「２ 知識・技能」の欄にも反映されてしまう現象が起こることがあります。
　この場合には、エクセルの画面で、「ファイル⇒オプション⇒詳細設定⇒データ範囲の形式および数式を拡張する」　の☑をはずすと正しく計算されます。エクセルのバージョンによって表現が違うことがあります。</t>
    <rPh sb="19" eb="21">
      <t>トクテン</t>
    </rPh>
    <rPh sb="25" eb="27">
      <t>チシキ</t>
    </rPh>
    <rPh sb="28" eb="30">
      <t>ギノウ</t>
    </rPh>
    <rPh sb="32" eb="33">
      <t>ラン</t>
    </rPh>
    <rPh sb="34" eb="36">
      <t>ヒョウジ</t>
    </rPh>
    <rPh sb="41" eb="42">
      <t>ツヅ</t>
    </rPh>
    <rPh sb="45" eb="47">
      <t>シコウ</t>
    </rPh>
    <rPh sb="48" eb="50">
      <t>ハンダン</t>
    </rPh>
    <rPh sb="51" eb="53">
      <t>ヒョウゲン</t>
    </rPh>
    <rPh sb="58" eb="60">
      <t>トクテン</t>
    </rPh>
    <rPh sb="60" eb="61">
      <t>ラン</t>
    </rPh>
    <rPh sb="62" eb="64">
      <t>トクテン</t>
    </rPh>
    <rPh sb="65" eb="66">
      <t>イ</t>
    </rPh>
    <rPh sb="74" eb="76">
      <t>トクテン</t>
    </rPh>
    <rPh sb="80" eb="82">
      <t>チシキ</t>
    </rPh>
    <rPh sb="83" eb="85">
      <t>ギノウ</t>
    </rPh>
    <rPh sb="87" eb="88">
      <t>ラン</t>
    </rPh>
    <rPh sb="90" eb="92">
      <t>ハンエイ</t>
    </rPh>
    <phoneticPr fontId="1"/>
  </si>
  <si>
    <t>　評価内容
　　（領域）
　　　問題番号
配点
（満点）
名前
（または記号）</t>
    <rPh sb="1" eb="3">
      <t>ヒョウカ</t>
    </rPh>
    <rPh sb="3" eb="5">
      <t>ナイヨウ</t>
    </rPh>
    <rPh sb="9" eb="11">
      <t>リョウイキ</t>
    </rPh>
    <rPh sb="16" eb="18">
      <t>モンダイ</t>
    </rPh>
    <rPh sb="18" eb="20">
      <t>バンゴウ</t>
    </rPh>
    <rPh sb="22" eb="24">
      <t>ハイテン</t>
    </rPh>
    <rPh sb="26" eb="28">
      <t>マンテン</t>
    </rPh>
    <rPh sb="32" eb="34">
      <t>ナマエ</t>
    </rPh>
    <rPh sb="39" eb="41">
      <t>キゴウ</t>
    </rPh>
    <phoneticPr fontId="1"/>
  </si>
  <si>
    <t>実現状況の
Ａ
Ｂ
Ｃ</t>
    <phoneticPr fontId="1"/>
  </si>
  <si>
    <t xml:space="preserve">
数
と
計
算</t>
    <rPh sb="1" eb="2">
      <t>スウ</t>
    </rPh>
    <rPh sb="7" eb="8">
      <t>ケイ</t>
    </rPh>
    <rPh sb="10" eb="11">
      <t>サン</t>
    </rPh>
    <phoneticPr fontId="1"/>
  </si>
  <si>
    <t xml:space="preserve">
図
形</t>
    <rPh sb="1" eb="2">
      <t>ズ</t>
    </rPh>
    <rPh sb="8" eb="9">
      <t>カタチ</t>
    </rPh>
    <phoneticPr fontId="1"/>
  </si>
  <si>
    <t xml:space="preserve">
変
化
と
関
係</t>
    <rPh sb="1" eb="2">
      <t>ヘン</t>
    </rPh>
    <rPh sb="3" eb="4">
      <t>カ</t>
    </rPh>
    <rPh sb="7" eb="8">
      <t>セキ</t>
    </rPh>
    <rPh sb="9" eb="10">
      <t>ガカリ</t>
    </rPh>
    <phoneticPr fontId="1"/>
  </si>
  <si>
    <t xml:space="preserve">
デ
❘
タ
の
活
用</t>
    <rPh sb="9" eb="10">
      <t>イ</t>
    </rPh>
    <rPh sb="11" eb="12">
      <t>ヨウ</t>
    </rPh>
    <phoneticPr fontId="1"/>
  </si>
  <si>
    <t xml:space="preserve">
Ａ
１</t>
    <phoneticPr fontId="1"/>
  </si>
  <si>
    <t xml:space="preserve">
Ｂ
２</t>
    <phoneticPr fontId="1"/>
  </si>
  <si>
    <t xml:space="preserve">
Ｃ
３</t>
    <phoneticPr fontId="1"/>
  </si>
  <si>
    <t xml:space="preserve">
Ｄ
４</t>
    <phoneticPr fontId="1"/>
  </si>
  <si>
    <t xml:space="preserve">
Ａ
５</t>
    <phoneticPr fontId="1"/>
  </si>
  <si>
    <t xml:space="preserve">
Ｂ
６</t>
    <phoneticPr fontId="1"/>
  </si>
  <si>
    <t xml:space="preserve">
Ｃ
７</t>
    <phoneticPr fontId="1"/>
  </si>
  <si>
    <t xml:space="preserve">
Ｄ
８</t>
    <phoneticPr fontId="1"/>
  </si>
  <si>
    <t xml:space="preserve">
Ａ
9</t>
    <phoneticPr fontId="1"/>
  </si>
  <si>
    <t xml:space="preserve">
Ｂ
10</t>
    <phoneticPr fontId="1"/>
  </si>
  <si>
    <t xml:space="preserve">
Ｃ
11</t>
    <phoneticPr fontId="1"/>
  </si>
  <si>
    <t xml:space="preserve">
Ｄ
12</t>
    <phoneticPr fontId="1"/>
  </si>
  <si>
    <t xml:space="preserve">
学力標準点</t>
    <rPh sb="1" eb="6">
      <t>ガクリョクヒョウジュンテン</t>
    </rPh>
    <phoneticPr fontId="1"/>
  </si>
  <si>
    <t xml:space="preserve">
学
力
標
準
点</t>
    <rPh sb="1" eb="2">
      <t>マナブ</t>
    </rPh>
    <rPh sb="3" eb="4">
      <t>チカラ</t>
    </rPh>
    <rPh sb="5" eb="6">
      <t>ヒョウ</t>
    </rPh>
    <rPh sb="7" eb="8">
      <t>ジュン</t>
    </rPh>
    <rPh sb="9" eb="10">
      <t>テン</t>
    </rPh>
    <phoneticPr fontId="1"/>
  </si>
  <si>
    <t>記入注意　問題ごとに個人の得点を数字で記入します。ただし、主体的に学習に取り組む態度は総得点に加えない。</t>
    <phoneticPr fontId="1"/>
  </si>
  <si>
    <t>県 正 答 率</t>
    <rPh sb="0" eb="1">
      <t>ケン</t>
    </rPh>
    <rPh sb="2" eb="3">
      <t>セイ</t>
    </rPh>
    <rPh sb="4" eb="5">
      <t>コタエ</t>
    </rPh>
    <rPh sb="6" eb="7">
      <t>リツ</t>
    </rPh>
    <phoneticPr fontId="1"/>
  </si>
  <si>
    <t>記入注意　問題ごとに個人の得点を数字で記入します。ただし、主体的に学習に取り組む態度は総得点に加えない。</t>
    <phoneticPr fontId="1"/>
  </si>
  <si>
    <t>記入注意　問題ごとに個人の得点を数字で記入します。ただし、主体的に学習に取り組む態度は総得点に加えない。</t>
    <phoneticPr fontId="1"/>
  </si>
  <si>
    <t>得点</t>
    <rPh sb="0" eb="2">
      <t>トクテン</t>
    </rPh>
    <phoneticPr fontId="1"/>
  </si>
  <si>
    <t>県正答率（％）</t>
    <rPh sb="0" eb="4">
      <t>ケンセイトウリツ</t>
    </rPh>
    <phoneticPr fontId="1"/>
  </si>
  <si>
    <t>正答率の比較</t>
    <rPh sb="0" eb="2">
      <t>セイトウ</t>
    </rPh>
    <rPh sb="2" eb="3">
      <t>リツ</t>
    </rPh>
    <rPh sb="4" eb="6">
      <t>ヒカク</t>
    </rPh>
    <phoneticPr fontId="1"/>
  </si>
  <si>
    <t>・正答率の比較＝平均正答率－県正答率</t>
    <phoneticPr fontId="1"/>
  </si>
  <si>
    <t>・正答率の比較＝平均正答率-県正答率</t>
    <phoneticPr fontId="1"/>
  </si>
  <si>
    <t>千葉県標準学力検査－観点別到達度－</t>
    <phoneticPr fontId="1"/>
  </si>
  <si>
    <t>学  年</t>
    <rPh sb="0" eb="1">
      <t>ガク</t>
    </rPh>
    <rPh sb="3" eb="4">
      <t>ネン</t>
    </rPh>
    <phoneticPr fontId="1"/>
  </si>
  <si>
    <t>教　科</t>
    <rPh sb="0" eb="1">
      <t>キョウ</t>
    </rPh>
    <rPh sb="2" eb="3">
      <t>カ</t>
    </rPh>
    <phoneticPr fontId="1"/>
  </si>
  <si>
    <t>　　　立　　中学校</t>
    <rPh sb="3" eb="4">
      <t>リツ</t>
    </rPh>
    <rPh sb="6" eb="7">
      <t>チュウ</t>
    </rPh>
    <rPh sb="7" eb="9">
      <t>ガッコウ</t>
    </rPh>
    <phoneticPr fontId="1"/>
  </si>
  <si>
    <t>学級成績の統計</t>
    <rPh sb="0" eb="4">
      <t>ガッキュウセイセキ</t>
    </rPh>
    <rPh sb="5" eb="7">
      <t>トウケイ</t>
    </rPh>
    <phoneticPr fontId="1"/>
  </si>
  <si>
    <t>　　年　　組　担任</t>
    <rPh sb="2" eb="3">
      <t>ネン</t>
    </rPh>
    <rPh sb="5" eb="6">
      <t>クミ</t>
    </rPh>
    <rPh sb="7" eb="9">
      <t>タンニン</t>
    </rPh>
    <phoneticPr fontId="1"/>
  </si>
  <si>
    <t>　　　　</t>
    <phoneticPr fontId="1"/>
  </si>
  <si>
    <t>標準偏差を求める</t>
    <rPh sb="0" eb="4">
      <t>ヒョウジュンヘンサ</t>
    </rPh>
    <rPh sb="5" eb="6">
      <t>モト</t>
    </rPh>
    <phoneticPr fontId="1"/>
  </si>
  <si>
    <t>学級平均点</t>
    <rPh sb="0" eb="2">
      <t>ガッキュウ</t>
    </rPh>
    <rPh sb="2" eb="4">
      <t>ヘイキン</t>
    </rPh>
    <rPh sb="4" eb="5">
      <t>テン</t>
    </rPh>
    <phoneticPr fontId="1"/>
  </si>
  <si>
    <t>得点</t>
  </si>
  <si>
    <t>標準点</t>
  </si>
  <si>
    <t>標準偏差</t>
    <rPh sb="0" eb="4">
      <t>ヒョウジュンヘンサ</t>
    </rPh>
    <phoneticPr fontId="1"/>
  </si>
  <si>
    <t>番号</t>
    <rPh sb="0" eb="2">
      <t>バンゴウ</t>
    </rPh>
    <phoneticPr fontId="1"/>
  </si>
  <si>
    <t>名　前</t>
    <rPh sb="0" eb="1">
      <t>ナ</t>
    </rPh>
    <rPh sb="2" eb="3">
      <t>マエ</t>
    </rPh>
    <phoneticPr fontId="1"/>
  </si>
  <si>
    <t>偏差</t>
    <rPh sb="0" eb="2">
      <t>ヘンサ</t>
    </rPh>
    <phoneticPr fontId="1"/>
  </si>
  <si>
    <t>偏差の2乗</t>
    <rPh sb="0" eb="2">
      <t>ヘンサ</t>
    </rPh>
    <rPh sb="4" eb="5">
      <t>ジョウ</t>
    </rPh>
    <phoneticPr fontId="1"/>
  </si>
  <si>
    <t>偏差 (得点－学級平均点)</t>
    <rPh sb="0" eb="2">
      <t>ヘンサ</t>
    </rPh>
    <rPh sb="4" eb="6">
      <t>トクテン</t>
    </rPh>
    <rPh sb="7" eb="9">
      <t>ガッキュウ</t>
    </rPh>
    <rPh sb="9" eb="11">
      <t>ヘイキン</t>
    </rPh>
    <rPh sb="11" eb="12">
      <t>テン</t>
    </rPh>
    <phoneticPr fontId="1"/>
  </si>
  <si>
    <t>得点（階級値）</t>
    <rPh sb="0" eb="2">
      <t>トクテン</t>
    </rPh>
    <rPh sb="3" eb="6">
      <t>カイキュウチ</t>
    </rPh>
    <phoneticPr fontId="1"/>
  </si>
  <si>
    <t>人　数（人）</t>
    <rPh sb="0" eb="1">
      <t>ヒト</t>
    </rPh>
    <rPh sb="2" eb="3">
      <t>スウ</t>
    </rPh>
    <rPh sb="4" eb="5">
      <t>ニン</t>
    </rPh>
    <phoneticPr fontId="1"/>
  </si>
  <si>
    <t>分散 (偏差の2乗の和÷人数) 　 ＝</t>
    <rPh sb="0" eb="2">
      <t>ブンサン</t>
    </rPh>
    <rPh sb="4" eb="6">
      <t>ヘンサ</t>
    </rPh>
    <rPh sb="8" eb="9">
      <t>ジョウ</t>
    </rPh>
    <rPh sb="10" eb="11">
      <t>ワ</t>
    </rPh>
    <rPh sb="12" eb="14">
      <t>ニンズウ</t>
    </rPh>
    <phoneticPr fontId="1"/>
  </si>
  <si>
    <t>※階級値</t>
    <rPh sb="1" eb="4">
      <t>カイキュウチ</t>
    </rPh>
    <phoneticPr fontId="1"/>
  </si>
  <si>
    <t xml:space="preserve">  ０～10点</t>
    <rPh sb="6" eb="7">
      <t>テン</t>
    </rPh>
    <phoneticPr fontId="1"/>
  </si>
  <si>
    <t>51～60点</t>
    <rPh sb="5" eb="6">
      <t>テン</t>
    </rPh>
    <phoneticPr fontId="1"/>
  </si>
  <si>
    <t>標準偏差 （分散の値を平方に開いた値） ＝</t>
    <rPh sb="0" eb="4">
      <t>ヒョウジュンヘンサ</t>
    </rPh>
    <rPh sb="6" eb="8">
      <t>ブンサン</t>
    </rPh>
    <rPh sb="9" eb="10">
      <t>アタイ</t>
    </rPh>
    <rPh sb="11" eb="13">
      <t>ヘイホウ</t>
    </rPh>
    <rPh sb="14" eb="15">
      <t>ヒラ</t>
    </rPh>
    <rPh sb="17" eb="18">
      <t>アタイ</t>
    </rPh>
    <phoneticPr fontId="1"/>
  </si>
  <si>
    <t>11～20点</t>
    <rPh sb="5" eb="6">
      <t>テン</t>
    </rPh>
    <phoneticPr fontId="1"/>
  </si>
  <si>
    <t>61～70点</t>
    <rPh sb="5" eb="6">
      <t>テン</t>
    </rPh>
    <phoneticPr fontId="1"/>
  </si>
  <si>
    <t>21～30点</t>
    <rPh sb="5" eb="6">
      <t>テン</t>
    </rPh>
    <phoneticPr fontId="1"/>
  </si>
  <si>
    <t>71～80点</t>
    <rPh sb="5" eb="6">
      <t>テン</t>
    </rPh>
    <phoneticPr fontId="1"/>
  </si>
  <si>
    <t>(</t>
    <phoneticPr fontId="1"/>
  </si>
  <si>
    <t xml:space="preserve"> 分散</t>
    <rPh sb="1" eb="3">
      <t>ブンサン</t>
    </rPh>
    <phoneticPr fontId="1"/>
  </si>
  <si>
    <t>）</t>
    <phoneticPr fontId="1"/>
  </si>
  <si>
    <t>31～40点</t>
    <rPh sb="5" eb="6">
      <t>テン</t>
    </rPh>
    <phoneticPr fontId="1"/>
  </si>
  <si>
    <t>81～90点</t>
    <rPh sb="5" eb="6">
      <t>テン</t>
    </rPh>
    <phoneticPr fontId="1"/>
  </si>
  <si>
    <t>41～50点</t>
    <rPh sb="5" eb="6">
      <t>テン</t>
    </rPh>
    <phoneticPr fontId="1"/>
  </si>
  <si>
    <t xml:space="preserve"> 91～100点　を表す。</t>
    <rPh sb="7" eb="8">
      <t>テン</t>
    </rPh>
    <rPh sb="10" eb="11">
      <t>アラワ</t>
    </rPh>
    <phoneticPr fontId="1"/>
  </si>
  <si>
    <t>度数折れ線</t>
    <rPh sb="0" eb="3">
      <t>ドスウオ</t>
    </rPh>
    <rPh sb="4" eb="5">
      <t>セン</t>
    </rPh>
    <phoneticPr fontId="1"/>
  </si>
  <si>
    <t>度数折れ線の作り方</t>
    <rPh sb="0" eb="2">
      <t>ドスウ</t>
    </rPh>
    <rPh sb="2" eb="3">
      <t>オ</t>
    </rPh>
    <rPh sb="4" eb="5">
      <t>セン</t>
    </rPh>
    <rPh sb="6" eb="7">
      <t>ツク</t>
    </rPh>
    <rPh sb="8" eb="9">
      <t>カタ</t>
    </rPh>
    <phoneticPr fontId="1"/>
  </si>
  <si>
    <t>①範囲を指定します。</t>
    <rPh sb="1" eb="3">
      <t>ハンイ</t>
    </rPh>
    <rPh sb="4" eb="6">
      <t>シテイ</t>
    </rPh>
    <phoneticPr fontId="1"/>
  </si>
  <si>
    <t>※得点順一覧表を作成するには、「順位表作成の手順」を参照してください。</t>
    <rPh sb="1" eb="4">
      <t>トクテンジュン</t>
    </rPh>
    <rPh sb="4" eb="7">
      <t>イチランヒョウ</t>
    </rPh>
    <rPh sb="8" eb="10">
      <t>サクセイ</t>
    </rPh>
    <rPh sb="16" eb="19">
      <t>ジュンイヒョウ</t>
    </rPh>
    <rPh sb="19" eb="21">
      <t>サクセイ</t>
    </rPh>
    <rPh sb="22" eb="24">
      <t>テジュン</t>
    </rPh>
    <rPh sb="26" eb="28">
      <t>サンショウ</t>
    </rPh>
    <phoneticPr fontId="1"/>
  </si>
  <si>
    <t xml:space="preserve">②挿入          グラフの中から「折れ線」を選択
              その他の折れ線グラフ           折れ線を選ぶ             OK           </t>
    <phoneticPr fontId="1"/>
  </si>
  <si>
    <t>検査人数が20人だったら2１番以降のデータを消去してください。 ⇒ 空欄にする。</t>
    <rPh sb="0" eb="4">
      <t>ケンサニンズウ</t>
    </rPh>
    <rPh sb="7" eb="8">
      <t>ニン</t>
    </rPh>
    <rPh sb="14" eb="15">
      <t>バン</t>
    </rPh>
    <rPh sb="15" eb="17">
      <t>イコウ</t>
    </rPh>
    <rPh sb="22" eb="24">
      <t>ショウキョ</t>
    </rPh>
    <rPh sb="34" eb="36">
      <t>クウラン</t>
    </rPh>
    <phoneticPr fontId="1"/>
  </si>
  <si>
    <t>得点一覧表</t>
    <rPh sb="0" eb="2">
      <t>トクテン</t>
    </rPh>
    <rPh sb="2" eb="5">
      <t>イチランヒョウ</t>
    </rPh>
    <phoneticPr fontId="1"/>
  </si>
  <si>
    <t>氏　　名</t>
    <rPh sb="0" eb="1">
      <t>シ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</si>
</sst>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_);[Red]\(0\)"/>
    <numFmt numFmtId="178" formatCode="0.0_ "/>
    <numFmt numFmtId="179" formatCode="0.0_);[Red]\(0.0\)"/>
    <numFmt numFmtId="180" formatCode="0.0;[Red]0.0"/>
    <numFmt numFmtId="181" formatCode="0.00_ 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color theme="1"/>
      <name val="ＭＳ Ｐゴシック"/>
      <family val="2"/>
      <charset val="128"/>
      <scheme val="minor"/>
    </font>
    <font>
      <sz val="9.5"/>
      <color theme="1"/>
      <name val="ＭＳ ゴシック"/>
      <family val="3"/>
      <charset val="128"/>
    </font>
    <font>
      <sz val="9"/>
      <color theme="5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9.5"/>
      <color rgb="FFFF0000"/>
      <name val="ＭＳ Ｐゴシック"/>
      <family val="2"/>
      <charset val="128"/>
      <scheme val="minor"/>
    </font>
    <font>
      <sz val="9.5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/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6">
    <xf numFmtId="0" fontId="0" fillId="0" borderId="0" xfId="0">
      <alignment vertical="center"/>
    </xf>
    <xf numFmtId="0" fontId="0" fillId="0" borderId="24" xfId="0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/>
    <xf numFmtId="0" fontId="2" fillId="0" borderId="3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7" fillId="0" borderId="0" xfId="0" applyFont="1">
      <alignment vertical="center"/>
    </xf>
    <xf numFmtId="0" fontId="2" fillId="0" borderId="55" xfId="0" applyFont="1" applyBorder="1">
      <alignment vertical="center"/>
    </xf>
    <xf numFmtId="0" fontId="2" fillId="0" borderId="54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right" vertical="center"/>
    </xf>
    <xf numFmtId="0" fontId="2" fillId="0" borderId="61" xfId="0" applyFont="1" applyBorder="1">
      <alignment vertical="center"/>
    </xf>
    <xf numFmtId="0" fontId="13" fillId="0" borderId="9" xfId="0" applyFont="1" applyBorder="1">
      <alignment vertical="center"/>
    </xf>
    <xf numFmtId="0" fontId="14" fillId="0" borderId="9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14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3" fillId="0" borderId="66" xfId="0" applyFont="1" applyBorder="1">
      <alignment vertical="center"/>
    </xf>
    <xf numFmtId="0" fontId="14" fillId="0" borderId="66" xfId="0" applyFont="1" applyBorder="1" applyAlignment="1">
      <alignment horizontal="center" vertical="center"/>
    </xf>
    <xf numFmtId="0" fontId="2" fillId="0" borderId="66" xfId="0" applyFont="1" applyBorder="1">
      <alignment vertical="center"/>
    </xf>
    <xf numFmtId="0" fontId="2" fillId="0" borderId="66" xfId="0" applyFont="1" applyBorder="1" applyAlignment="1">
      <alignment horizontal="center" vertical="center"/>
    </xf>
    <xf numFmtId="0" fontId="13" fillId="0" borderId="32" xfId="0" applyFont="1" applyBorder="1">
      <alignment vertical="center"/>
    </xf>
    <xf numFmtId="0" fontId="14" fillId="0" borderId="32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15" xfId="0" applyFont="1" applyBorder="1">
      <alignment vertical="center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8" fillId="0" borderId="61" xfId="0" applyFont="1" applyBorder="1">
      <alignment vertical="center"/>
    </xf>
    <xf numFmtId="0" fontId="8" fillId="0" borderId="61" xfId="0" applyFont="1" applyBorder="1" applyAlignment="1">
      <alignment horizontal="center" vertical="center"/>
    </xf>
    <xf numFmtId="0" fontId="8" fillId="0" borderId="60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top" wrapText="1"/>
    </xf>
    <xf numFmtId="0" fontId="14" fillId="0" borderId="9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60" xfId="0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39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38" xfId="0" applyFont="1" applyBorder="1" applyAlignment="1">
      <alignment vertical="center" shrinkToFit="1"/>
    </xf>
    <xf numFmtId="0" fontId="2" fillId="0" borderId="41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179" fontId="8" fillId="0" borderId="13" xfId="0" applyNumberFormat="1" applyFont="1" applyBorder="1" applyAlignment="1">
      <alignment vertical="center" shrinkToFit="1"/>
    </xf>
    <xf numFmtId="179" fontId="8" fillId="0" borderId="16" xfId="0" applyNumberFormat="1" applyFont="1" applyBorder="1" applyAlignment="1">
      <alignment vertical="center" shrinkToFit="1"/>
    </xf>
    <xf numFmtId="179" fontId="8" fillId="0" borderId="18" xfId="0" applyNumberFormat="1" applyFont="1" applyBorder="1" applyAlignment="1">
      <alignment vertical="center" shrinkToFit="1"/>
    </xf>
    <xf numFmtId="179" fontId="8" fillId="0" borderId="40" xfId="0" applyNumberFormat="1" applyFont="1" applyBorder="1" applyAlignment="1">
      <alignment vertical="center" shrinkToFit="1"/>
    </xf>
    <xf numFmtId="179" fontId="8" fillId="0" borderId="14" xfId="0" applyNumberFormat="1" applyFont="1" applyBorder="1" applyAlignment="1">
      <alignment vertical="center" shrinkToFit="1"/>
    </xf>
    <xf numFmtId="179" fontId="2" fillId="0" borderId="40" xfId="0" applyNumberFormat="1" applyFont="1" applyBorder="1" applyAlignment="1">
      <alignment vertical="center" shrinkToFit="1"/>
    </xf>
    <xf numFmtId="179" fontId="2" fillId="0" borderId="18" xfId="0" applyNumberFormat="1" applyFont="1" applyBorder="1" applyAlignment="1">
      <alignment vertical="center" shrinkToFit="1"/>
    </xf>
    <xf numFmtId="179" fontId="2" fillId="0" borderId="16" xfId="0" applyNumberFormat="1" applyFont="1" applyBorder="1" applyAlignment="1">
      <alignment vertical="center" shrinkToFit="1"/>
    </xf>
    <xf numFmtId="179" fontId="2" fillId="0" borderId="13" xfId="0" applyNumberFormat="1" applyFont="1" applyBorder="1" applyAlignment="1">
      <alignment vertical="center" shrinkToFit="1"/>
    </xf>
    <xf numFmtId="179" fontId="2" fillId="0" borderId="10" xfId="0" applyNumberFormat="1" applyFont="1" applyBorder="1" applyAlignment="1">
      <alignment horizontal="center" vertical="center" shrinkToFit="1"/>
    </xf>
    <xf numFmtId="179" fontId="8" fillId="0" borderId="67" xfId="0" applyNumberFormat="1" applyFont="1" applyBorder="1" applyAlignment="1">
      <alignment horizontal="center" vertical="center" shrinkToFit="1"/>
    </xf>
    <xf numFmtId="179" fontId="8" fillId="0" borderId="63" xfId="0" applyNumberFormat="1" applyFont="1" applyBorder="1" applyAlignment="1">
      <alignment horizontal="center" vertical="center" shrinkToFit="1"/>
    </xf>
    <xf numFmtId="179" fontId="8" fillId="0" borderId="65" xfId="0" applyNumberFormat="1" applyFont="1" applyBorder="1" applyAlignment="1">
      <alignment horizontal="center" vertical="center" shrinkToFit="1"/>
    </xf>
    <xf numFmtId="179" fontId="8" fillId="0" borderId="62" xfId="0" applyNumberFormat="1" applyFont="1" applyBorder="1" applyAlignment="1">
      <alignment horizontal="center" vertical="center" shrinkToFit="1"/>
    </xf>
    <xf numFmtId="179" fontId="8" fillId="0" borderId="57" xfId="0" applyNumberFormat="1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vertical="center" shrinkToFit="1"/>
    </xf>
    <xf numFmtId="176" fontId="8" fillId="0" borderId="15" xfId="0" applyNumberFormat="1" applyFont="1" applyBorder="1" applyAlignment="1">
      <alignment vertical="center" shrinkToFit="1"/>
    </xf>
    <xf numFmtId="176" fontId="8" fillId="0" borderId="17" xfId="0" applyNumberFormat="1" applyFont="1" applyBorder="1" applyAlignment="1">
      <alignment vertical="center" shrinkToFit="1"/>
    </xf>
    <xf numFmtId="176" fontId="8" fillId="0" borderId="39" xfId="0" applyNumberFormat="1" applyFont="1" applyBorder="1" applyAlignment="1">
      <alignment vertical="center" shrinkToFit="1"/>
    </xf>
    <xf numFmtId="176" fontId="8" fillId="0" borderId="12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176" fontId="2" fillId="0" borderId="15" xfId="0" applyNumberFormat="1" applyFont="1" applyBorder="1" applyAlignment="1">
      <alignment horizontal="center" vertical="center" shrinkToFit="1"/>
    </xf>
    <xf numFmtId="176" fontId="2" fillId="0" borderId="15" xfId="0" applyNumberFormat="1" applyFont="1" applyBorder="1" applyAlignment="1">
      <alignment vertical="center" shrinkToFit="1"/>
    </xf>
    <xf numFmtId="176" fontId="2" fillId="0" borderId="12" xfId="0" applyNumberFormat="1" applyFont="1" applyBorder="1" applyAlignment="1">
      <alignment horizontal="center" vertical="center" shrinkToFit="1"/>
    </xf>
    <xf numFmtId="176" fontId="2" fillId="0" borderId="17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178" fontId="8" fillId="0" borderId="62" xfId="0" applyNumberFormat="1" applyFont="1" applyBorder="1" applyAlignment="1">
      <alignment vertical="center" shrinkToFit="1"/>
    </xf>
    <xf numFmtId="178" fontId="8" fillId="0" borderId="63" xfId="0" applyNumberFormat="1" applyFont="1" applyBorder="1" applyAlignment="1">
      <alignment vertical="center" shrinkToFit="1"/>
    </xf>
    <xf numFmtId="178" fontId="8" fillId="0" borderId="64" xfId="0" applyNumberFormat="1" applyFont="1" applyBorder="1" applyAlignment="1">
      <alignment vertical="center" shrinkToFit="1"/>
    </xf>
    <xf numFmtId="178" fontId="2" fillId="0" borderId="62" xfId="0" applyNumberFormat="1" applyFont="1" applyBorder="1" applyAlignment="1">
      <alignment vertical="center" shrinkToFit="1"/>
    </xf>
    <xf numFmtId="178" fontId="2" fillId="0" borderId="63" xfId="0" applyNumberFormat="1" applyFont="1" applyBorder="1" applyAlignment="1">
      <alignment vertical="center" shrinkToFit="1"/>
    </xf>
    <xf numFmtId="178" fontId="2" fillId="0" borderId="64" xfId="0" applyNumberFormat="1" applyFont="1" applyBorder="1" applyAlignment="1">
      <alignment vertical="center" shrinkToFit="1"/>
    </xf>
    <xf numFmtId="178" fontId="2" fillId="0" borderId="57" xfId="0" applyNumberFormat="1" applyFont="1" applyBorder="1" applyAlignment="1">
      <alignment horizontal="center" vertical="center" shrinkToFit="1"/>
    </xf>
    <xf numFmtId="179" fontId="8" fillId="0" borderId="64" xfId="0" applyNumberFormat="1" applyFont="1" applyBorder="1" applyAlignment="1">
      <alignment horizontal="center" vertical="center" shrinkToFit="1"/>
    </xf>
    <xf numFmtId="179" fontId="8" fillId="0" borderId="62" xfId="0" applyNumberFormat="1" applyFont="1" applyBorder="1" applyAlignment="1">
      <alignment vertical="center" shrinkToFit="1"/>
    </xf>
    <xf numFmtId="179" fontId="8" fillId="0" borderId="63" xfId="0" applyNumberFormat="1" applyFont="1" applyBorder="1" applyAlignment="1">
      <alignment vertical="center" shrinkToFit="1"/>
    </xf>
    <xf numFmtId="179" fontId="8" fillId="0" borderId="64" xfId="0" applyNumberFormat="1" applyFont="1" applyBorder="1" applyAlignment="1">
      <alignment vertical="center" shrinkToFit="1"/>
    </xf>
    <xf numFmtId="179" fontId="8" fillId="0" borderId="68" xfId="0" applyNumberFormat="1" applyFont="1" applyBorder="1" applyAlignment="1">
      <alignment horizontal="center" vertical="center" shrinkToFit="1"/>
    </xf>
    <xf numFmtId="0" fontId="2" fillId="0" borderId="45" xfId="0" applyFont="1" applyBorder="1" applyAlignment="1">
      <alignment vertical="center" shrinkToFit="1"/>
    </xf>
    <xf numFmtId="0" fontId="2" fillId="0" borderId="56" xfId="0" applyFont="1" applyBorder="1" applyAlignment="1">
      <alignment vertical="center" shrinkToFit="1"/>
    </xf>
    <xf numFmtId="176" fontId="8" fillId="0" borderId="45" xfId="0" applyNumberFormat="1" applyFont="1" applyBorder="1" applyAlignment="1">
      <alignment vertical="center" shrinkToFit="1"/>
    </xf>
    <xf numFmtId="179" fontId="8" fillId="0" borderId="65" xfId="0" applyNumberFormat="1" applyFont="1" applyBorder="1" applyAlignment="1">
      <alignment vertical="center" shrinkToFit="1"/>
    </xf>
    <xf numFmtId="179" fontId="8" fillId="0" borderId="67" xfId="0" applyNumberFormat="1" applyFont="1" applyBorder="1" applyAlignment="1">
      <alignment vertical="center" shrinkToFit="1"/>
    </xf>
    <xf numFmtId="179" fontId="2" fillId="0" borderId="62" xfId="0" applyNumberFormat="1" applyFont="1" applyBorder="1" applyAlignment="1">
      <alignment vertical="center" shrinkToFit="1"/>
    </xf>
    <xf numFmtId="179" fontId="2" fillId="0" borderId="63" xfId="0" applyNumberFormat="1" applyFont="1" applyBorder="1" applyAlignment="1">
      <alignment vertical="center" shrinkToFit="1"/>
    </xf>
    <xf numFmtId="179" fontId="2" fillId="0" borderId="64" xfId="0" applyNumberFormat="1" applyFont="1" applyBorder="1" applyAlignment="1">
      <alignment vertical="center" shrinkToFit="1"/>
    </xf>
    <xf numFmtId="179" fontId="2" fillId="0" borderId="57" xfId="0" applyNumberFormat="1" applyFont="1" applyBorder="1" applyAlignment="1">
      <alignment horizontal="center" vertical="center" shrinkToFit="1"/>
    </xf>
    <xf numFmtId="179" fontId="2" fillId="0" borderId="14" xfId="0" applyNumberFormat="1" applyFont="1" applyBorder="1" applyAlignment="1">
      <alignment vertical="center" shrinkToFit="1"/>
    </xf>
    <xf numFmtId="177" fontId="2" fillId="0" borderId="11" xfId="0" applyNumberFormat="1" applyFont="1" applyBorder="1" applyAlignment="1">
      <alignment vertical="center" shrinkToFit="1"/>
    </xf>
    <xf numFmtId="177" fontId="2" fillId="0" borderId="15" xfId="0" applyNumberFormat="1" applyFont="1" applyBorder="1" applyAlignment="1">
      <alignment horizontal="center" vertical="center" shrinkToFit="1"/>
    </xf>
    <xf numFmtId="177" fontId="2" fillId="0" borderId="15" xfId="0" applyNumberFormat="1" applyFont="1" applyBorder="1" applyAlignment="1">
      <alignment vertical="center" shrinkToFit="1"/>
    </xf>
    <xf numFmtId="177" fontId="2" fillId="0" borderId="12" xfId="0" applyNumberFormat="1" applyFont="1" applyBorder="1" applyAlignment="1">
      <alignment horizontal="center" vertical="center" shrinkToFit="1"/>
    </xf>
    <xf numFmtId="177" fontId="2" fillId="0" borderId="17" xfId="0" applyNumberFormat="1" applyFont="1" applyBorder="1" applyAlignment="1">
      <alignment vertical="center" shrinkToFit="1"/>
    </xf>
    <xf numFmtId="177" fontId="2" fillId="0" borderId="9" xfId="0" applyNumberFormat="1" applyFont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right" vertical="center"/>
    </xf>
    <xf numFmtId="0" fontId="14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39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176" fontId="2" fillId="2" borderId="9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 shrinkToFit="1"/>
    </xf>
    <xf numFmtId="0" fontId="2" fillId="2" borderId="16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2" borderId="40" xfId="0" applyFont="1" applyFill="1" applyBorder="1" applyAlignment="1">
      <alignment vertical="center" shrinkToFit="1"/>
    </xf>
    <xf numFmtId="0" fontId="2" fillId="2" borderId="14" xfId="0" applyFont="1" applyFill="1" applyBorder="1" applyAlignment="1">
      <alignment vertical="center" shrinkToFit="1"/>
    </xf>
    <xf numFmtId="176" fontId="2" fillId="2" borderId="10" xfId="0" applyNumberFormat="1" applyFont="1" applyFill="1" applyBorder="1" applyAlignment="1">
      <alignment horizontal="center" vertical="center"/>
    </xf>
    <xf numFmtId="0" fontId="13" fillId="2" borderId="9" xfId="0" applyFont="1" applyFill="1" applyBorder="1">
      <alignment vertical="center"/>
    </xf>
    <xf numFmtId="176" fontId="8" fillId="2" borderId="11" xfId="0" applyNumberFormat="1" applyFont="1" applyFill="1" applyBorder="1" applyAlignment="1">
      <alignment vertical="center" shrinkToFit="1"/>
    </xf>
    <xf numFmtId="176" fontId="8" fillId="2" borderId="15" xfId="0" applyNumberFormat="1" applyFont="1" applyFill="1" applyBorder="1" applyAlignment="1">
      <alignment vertical="center" shrinkToFit="1"/>
    </xf>
    <xf numFmtId="176" fontId="8" fillId="2" borderId="17" xfId="0" applyNumberFormat="1" applyFont="1" applyFill="1" applyBorder="1" applyAlignment="1">
      <alignment vertical="center" shrinkToFit="1"/>
    </xf>
    <xf numFmtId="176" fontId="8" fillId="2" borderId="39" xfId="0" applyNumberFormat="1" applyFont="1" applyFill="1" applyBorder="1" applyAlignment="1">
      <alignment vertical="center" shrinkToFit="1"/>
    </xf>
    <xf numFmtId="177" fontId="2" fillId="2" borderId="11" xfId="0" applyNumberFormat="1" applyFont="1" applyFill="1" applyBorder="1" applyAlignment="1">
      <alignment vertical="center" shrinkToFit="1"/>
    </xf>
    <xf numFmtId="177" fontId="2" fillId="2" borderId="15" xfId="0" applyNumberFormat="1" applyFont="1" applyFill="1" applyBorder="1" applyAlignment="1">
      <alignment horizontal="center" vertical="center" shrinkToFit="1"/>
    </xf>
    <xf numFmtId="177" fontId="2" fillId="2" borderId="15" xfId="0" applyNumberFormat="1" applyFont="1" applyFill="1" applyBorder="1" applyAlignment="1">
      <alignment vertical="center" shrinkToFit="1"/>
    </xf>
    <xf numFmtId="177" fontId="2" fillId="2" borderId="12" xfId="0" applyNumberFormat="1" applyFont="1" applyFill="1" applyBorder="1" applyAlignment="1">
      <alignment horizontal="center" vertical="center" shrinkToFit="1"/>
    </xf>
    <xf numFmtId="177" fontId="2" fillId="2" borderId="17" xfId="0" applyNumberFormat="1" applyFont="1" applyFill="1" applyBorder="1" applyAlignment="1">
      <alignment vertical="center" shrinkToFit="1"/>
    </xf>
    <xf numFmtId="177" fontId="2" fillId="2" borderId="9" xfId="0" applyNumberFormat="1" applyFont="1" applyFill="1" applyBorder="1" applyAlignment="1">
      <alignment horizontal="center" vertical="center" shrinkToFit="1"/>
    </xf>
    <xf numFmtId="0" fontId="13" fillId="2" borderId="58" xfId="0" applyFont="1" applyFill="1" applyBorder="1">
      <alignment vertical="center"/>
    </xf>
    <xf numFmtId="0" fontId="14" fillId="2" borderId="58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vertical="center" shrinkToFit="1"/>
    </xf>
    <xf numFmtId="0" fontId="2" fillId="2" borderId="49" xfId="0" applyFont="1" applyFill="1" applyBorder="1" applyAlignment="1">
      <alignment vertical="center" shrinkToFit="1"/>
    </xf>
    <xf numFmtId="176" fontId="8" fillId="2" borderId="12" xfId="0" applyNumberFormat="1" applyFont="1" applyFill="1" applyBorder="1" applyAlignment="1">
      <alignment vertical="center" shrinkToFit="1"/>
    </xf>
    <xf numFmtId="176" fontId="8" fillId="2" borderId="45" xfId="0" applyNumberFormat="1" applyFont="1" applyFill="1" applyBorder="1" applyAlignment="1">
      <alignment vertical="center" shrinkToFit="1"/>
    </xf>
    <xf numFmtId="176" fontId="2" fillId="2" borderId="11" xfId="0" applyNumberFormat="1" applyFont="1" applyFill="1" applyBorder="1" applyAlignment="1">
      <alignment vertical="center" shrinkToFit="1"/>
    </xf>
    <xf numFmtId="176" fontId="2" fillId="2" borderId="15" xfId="0" applyNumberFormat="1" applyFont="1" applyFill="1" applyBorder="1" applyAlignment="1">
      <alignment horizontal="center" vertical="center" shrinkToFit="1"/>
    </xf>
    <xf numFmtId="176" fontId="2" fillId="2" borderId="15" xfId="0" applyNumberFormat="1" applyFont="1" applyFill="1" applyBorder="1" applyAlignment="1">
      <alignment vertical="center" shrinkToFit="1"/>
    </xf>
    <xf numFmtId="176" fontId="2" fillId="2" borderId="12" xfId="0" applyNumberFormat="1" applyFont="1" applyFill="1" applyBorder="1" applyAlignment="1">
      <alignment horizontal="center" vertical="center" shrinkToFit="1"/>
    </xf>
    <xf numFmtId="176" fontId="2" fillId="2" borderId="17" xfId="0" applyNumberFormat="1" applyFont="1" applyFill="1" applyBorder="1" applyAlignment="1">
      <alignment vertical="center" shrinkToFit="1"/>
    </xf>
    <xf numFmtId="176" fontId="2" fillId="2" borderId="9" xfId="0" applyNumberFormat="1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176" fontId="8" fillId="2" borderId="26" xfId="0" applyNumberFormat="1" applyFont="1" applyFill="1" applyBorder="1" applyAlignment="1">
      <alignment vertical="center" shrinkToFit="1"/>
    </xf>
    <xf numFmtId="176" fontId="8" fillId="2" borderId="1" xfId="0" applyNumberFormat="1" applyFont="1" applyFill="1" applyBorder="1" applyAlignment="1">
      <alignment vertical="center" shrinkToFit="1"/>
    </xf>
    <xf numFmtId="176" fontId="8" fillId="2" borderId="5" xfId="0" applyNumberFormat="1" applyFont="1" applyFill="1" applyBorder="1" applyAlignment="1">
      <alignment vertical="center" shrinkToFit="1"/>
    </xf>
    <xf numFmtId="176" fontId="8" fillId="2" borderId="59" xfId="0" applyNumberFormat="1" applyFont="1" applyFill="1" applyBorder="1" applyAlignment="1">
      <alignment vertical="center" shrinkToFit="1"/>
    </xf>
    <xf numFmtId="176" fontId="8" fillId="2" borderId="27" xfId="0" applyNumberFormat="1" applyFont="1" applyFill="1" applyBorder="1" applyAlignment="1">
      <alignment vertical="center" shrinkToFit="1"/>
    </xf>
    <xf numFmtId="176" fontId="8" fillId="2" borderId="66" xfId="0" applyNumberFormat="1" applyFont="1" applyFill="1" applyBorder="1" applyAlignment="1">
      <alignment vertical="center" shrinkToFit="1"/>
    </xf>
    <xf numFmtId="176" fontId="2" fillId="2" borderId="26" xfId="0" applyNumberFormat="1" applyFont="1" applyFill="1" applyBorder="1" applyAlignment="1">
      <alignment vertical="center" shrinkToFit="1"/>
    </xf>
    <xf numFmtId="176" fontId="2" fillId="2" borderId="1" xfId="0" applyNumberFormat="1" applyFont="1" applyFill="1" applyBorder="1" applyAlignment="1">
      <alignment vertical="center" shrinkToFit="1"/>
    </xf>
    <xf numFmtId="176" fontId="2" fillId="2" borderId="5" xfId="0" applyNumberFormat="1" applyFont="1" applyFill="1" applyBorder="1" applyAlignment="1">
      <alignment vertical="center" shrinkToFit="1"/>
    </xf>
    <xf numFmtId="176" fontId="2" fillId="2" borderId="58" xfId="0" applyNumberFormat="1" applyFont="1" applyFill="1" applyBorder="1" applyAlignment="1">
      <alignment horizontal="center" vertical="center" shrinkToFit="1"/>
    </xf>
    <xf numFmtId="0" fontId="14" fillId="2" borderId="9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13" fillId="2" borderId="10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180" fontId="2" fillId="0" borderId="62" xfId="0" applyNumberFormat="1" applyFont="1" applyBorder="1" applyAlignment="1">
      <alignment horizontal="center" vertical="center" shrinkToFit="1"/>
    </xf>
    <xf numFmtId="180" fontId="2" fillId="0" borderId="63" xfId="0" applyNumberFormat="1" applyFont="1" applyBorder="1" applyAlignment="1">
      <alignment horizontal="center" vertical="center" shrinkToFit="1"/>
    </xf>
    <xf numFmtId="180" fontId="2" fillId="0" borderId="64" xfId="0" applyNumberFormat="1" applyFont="1" applyBorder="1" applyAlignment="1">
      <alignment horizontal="center" vertical="center" shrinkToFit="1"/>
    </xf>
    <xf numFmtId="180" fontId="2" fillId="0" borderId="57" xfId="0" applyNumberFormat="1" applyFont="1" applyBorder="1" applyAlignment="1">
      <alignment horizontal="center" vertical="center" shrinkToFit="1"/>
    </xf>
    <xf numFmtId="180" fontId="2" fillId="0" borderId="62" xfId="0" applyNumberFormat="1" applyFont="1" applyBorder="1" applyAlignment="1">
      <alignment vertical="center" shrinkToFit="1"/>
    </xf>
    <xf numFmtId="180" fontId="2" fillId="0" borderId="63" xfId="0" applyNumberFormat="1" applyFont="1" applyBorder="1" applyAlignment="1">
      <alignment vertical="center" shrinkToFit="1"/>
    </xf>
    <xf numFmtId="180" fontId="2" fillId="0" borderId="64" xfId="0" applyNumberFormat="1" applyFont="1" applyBorder="1" applyAlignment="1">
      <alignment vertical="center" shrinkToFit="1"/>
    </xf>
    <xf numFmtId="180" fontId="2" fillId="0" borderId="57" xfId="0" applyNumberFormat="1" applyFont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right" vertical="center" wrapText="1"/>
    </xf>
    <xf numFmtId="0" fontId="25" fillId="0" borderId="0" xfId="0" applyFont="1">
      <alignment vertical="center"/>
    </xf>
    <xf numFmtId="0" fontId="22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left" vertical="center" wrapText="1"/>
    </xf>
    <xf numFmtId="0" fontId="4" fillId="0" borderId="77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8" fillId="0" borderId="37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178" fontId="4" fillId="0" borderId="25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52" xfId="0" applyFont="1" applyBorder="1" applyAlignment="1">
      <alignment horizontal="center" vertical="center" wrapText="1"/>
    </xf>
    <xf numFmtId="176" fontId="4" fillId="0" borderId="15" xfId="0" applyNumberFormat="1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179" fontId="4" fillId="0" borderId="15" xfId="0" applyNumberFormat="1" applyFont="1" applyBorder="1" applyAlignment="1">
      <alignment horizontal="center" vertical="center" wrapText="1"/>
    </xf>
    <xf numFmtId="179" fontId="4" fillId="0" borderId="15" xfId="0" applyNumberFormat="1" applyFont="1" applyBorder="1" applyAlignment="1">
      <alignment horizontal="center" vertical="center"/>
    </xf>
    <xf numFmtId="181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28" fillId="0" borderId="0" xfId="0" applyNumberFormat="1" applyFont="1">
      <alignment vertical="center"/>
    </xf>
    <xf numFmtId="176" fontId="29" fillId="0" borderId="0" xfId="0" applyNumberFormat="1" applyFont="1" applyAlignment="1">
      <alignment horizontal="left" vertical="center"/>
    </xf>
    <xf numFmtId="0" fontId="0" fillId="0" borderId="0" xfId="0" applyAlignment="1">
      <alignment vertical="top"/>
    </xf>
    <xf numFmtId="176" fontId="4" fillId="0" borderId="0" xfId="0" applyNumberFormat="1" applyFont="1">
      <alignment vertical="center"/>
    </xf>
    <xf numFmtId="0" fontId="0" fillId="0" borderId="0" xfId="0" applyAlignment="1">
      <alignment horizontal="center" vertical="top" wrapText="1"/>
    </xf>
    <xf numFmtId="176" fontId="4" fillId="0" borderId="0" xfId="0" applyNumberFormat="1" applyFont="1" applyAlignment="1">
      <alignment vertical="center" wrapText="1"/>
    </xf>
    <xf numFmtId="177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0" fontId="10" fillId="0" borderId="0" xfId="0" applyFont="1" applyAlignment="1">
      <alignment horizontal="right" vertical="center"/>
    </xf>
    <xf numFmtId="0" fontId="30" fillId="0" borderId="52" xfId="0" applyFont="1" applyBorder="1" applyAlignment="1">
      <alignment horizontal="left" vertical="center"/>
    </xf>
    <xf numFmtId="0" fontId="30" fillId="0" borderId="52" xfId="0" applyFont="1" applyBorder="1">
      <alignment vertical="center"/>
    </xf>
    <xf numFmtId="177" fontId="4" fillId="0" borderId="78" xfId="0" applyNumberFormat="1" applyFont="1" applyBorder="1" applyAlignment="1">
      <alignment horizontal="center" vertical="center" wrapText="1"/>
    </xf>
    <xf numFmtId="0" fontId="14" fillId="0" borderId="50" xfId="0" applyFont="1" applyBorder="1" applyAlignment="1">
      <alignment horizontal="left" vertical="center" wrapText="1"/>
    </xf>
    <xf numFmtId="0" fontId="4" fillId="0" borderId="79" xfId="0" applyFont="1" applyBorder="1" applyAlignment="1">
      <alignment horizontal="center" vertical="center" wrapText="1"/>
    </xf>
    <xf numFmtId="177" fontId="4" fillId="0" borderId="80" xfId="0" applyNumberFormat="1" applyFont="1" applyBorder="1" applyAlignment="1">
      <alignment horizontal="center" vertical="center" wrapText="1"/>
    </xf>
    <xf numFmtId="0" fontId="14" fillId="0" borderId="74" xfId="0" applyFont="1" applyBorder="1" applyAlignment="1">
      <alignment horizontal="left" vertical="center" wrapText="1"/>
    </xf>
    <xf numFmtId="0" fontId="4" fillId="0" borderId="75" xfId="0" applyFont="1" applyBorder="1" applyAlignment="1">
      <alignment horizontal="center" vertical="center" wrapText="1"/>
    </xf>
    <xf numFmtId="177" fontId="4" fillId="0" borderId="76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18" fillId="0" borderId="81" xfId="0" applyFont="1" applyBorder="1" applyAlignment="1">
      <alignment horizontal="left" vertical="center"/>
    </xf>
    <xf numFmtId="0" fontId="4" fillId="0" borderId="82" xfId="0" applyFont="1" applyBorder="1" applyAlignment="1">
      <alignment horizontal="center" vertical="center"/>
    </xf>
    <xf numFmtId="178" fontId="4" fillId="0" borderId="23" xfId="0" applyNumberFormat="1" applyFont="1" applyBorder="1" applyAlignment="1">
      <alignment horizontal="center" vertical="center"/>
    </xf>
    <xf numFmtId="178" fontId="4" fillId="0" borderId="83" xfId="0" applyNumberFormat="1" applyFont="1" applyBorder="1" applyAlignment="1">
      <alignment horizontal="center" vertical="center"/>
    </xf>
    <xf numFmtId="176" fontId="4" fillId="0" borderId="78" xfId="0" applyNumberFormat="1" applyFont="1" applyBorder="1" applyAlignment="1">
      <alignment horizontal="center" vertical="center" wrapText="1"/>
    </xf>
    <xf numFmtId="176" fontId="4" fillId="0" borderId="80" xfId="0" applyNumberFormat="1" applyFont="1" applyBorder="1" applyAlignment="1">
      <alignment horizontal="center" vertical="center" wrapText="1"/>
    </xf>
    <xf numFmtId="176" fontId="4" fillId="0" borderId="76" xfId="0" applyNumberFormat="1" applyFont="1" applyBorder="1" applyAlignment="1">
      <alignment horizontal="center" vertical="center" wrapText="1"/>
    </xf>
    <xf numFmtId="177" fontId="4" fillId="0" borderId="30" xfId="0" applyNumberFormat="1" applyFont="1" applyBorder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81" fontId="4" fillId="0" borderId="22" xfId="0" applyNumberFormat="1" applyFont="1" applyBorder="1" applyAlignment="1">
      <alignment horizontal="center" vertical="center" shrinkToFit="1"/>
    </xf>
    <xf numFmtId="181" fontId="4" fillId="0" borderId="31" xfId="0" applyNumberFormat="1" applyFont="1" applyBorder="1" applyAlignment="1">
      <alignment horizontal="center" vertical="center" shrinkToFit="1"/>
    </xf>
    <xf numFmtId="181" fontId="4" fillId="0" borderId="84" xfId="0" applyNumberFormat="1" applyFont="1" applyBorder="1" applyAlignment="1">
      <alignment horizontal="center" vertical="center" shrinkToFit="1"/>
    </xf>
    <xf numFmtId="181" fontId="4" fillId="0" borderId="14" xfId="0" applyNumberFormat="1" applyFont="1" applyBorder="1" applyAlignment="1">
      <alignment horizontal="center" vertical="center" shrinkToFit="1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30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28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29" xfId="0" applyFont="1" applyBorder="1">
      <alignment vertical="center"/>
    </xf>
    <xf numFmtId="0" fontId="11" fillId="0" borderId="31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178" fontId="3" fillId="0" borderId="0" xfId="0" applyNumberFormat="1" applyFont="1" applyAlignment="1">
      <alignment horizontal="left" vertical="center"/>
    </xf>
    <xf numFmtId="0" fontId="4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center" wrapText="1"/>
    </xf>
    <xf numFmtId="0" fontId="31" fillId="0" borderId="53" xfId="0" applyFont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20" fillId="0" borderId="59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4" fillId="0" borderId="17" xfId="0" applyNumberFormat="1" applyFont="1" applyBorder="1" applyAlignment="1">
      <alignment horizontal="left" vertical="center"/>
    </xf>
    <xf numFmtId="176" fontId="4" fillId="0" borderId="39" xfId="0" applyNumberFormat="1" applyFont="1" applyBorder="1" applyAlignment="1">
      <alignment horizontal="left" vertical="center"/>
    </xf>
    <xf numFmtId="176" fontId="4" fillId="0" borderId="17" xfId="0" applyNumberFormat="1" applyFont="1" applyBorder="1" applyAlignment="1">
      <alignment horizontal="left" vertical="center" wrapText="1"/>
    </xf>
    <xf numFmtId="176" fontId="4" fillId="0" borderId="39" xfId="0" applyNumberFormat="1" applyFont="1" applyBorder="1" applyAlignment="1">
      <alignment horizontal="left" vertical="center" wrapText="1"/>
    </xf>
    <xf numFmtId="0" fontId="27" fillId="0" borderId="50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179" fontId="25" fillId="0" borderId="0" xfId="0" applyNumberFormat="1" applyFont="1" applyAlignment="1">
      <alignment horizontal="center" vertical="center"/>
    </xf>
    <xf numFmtId="0" fontId="2" fillId="0" borderId="4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/>
    </xf>
    <xf numFmtId="0" fontId="2" fillId="0" borderId="30" xfId="0" applyFont="1" applyBorder="1" applyAlignment="1">
      <alignment horizontal="center" vertical="top"/>
    </xf>
    <xf numFmtId="0" fontId="2" fillId="0" borderId="3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11" fillId="0" borderId="28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1" fillId="0" borderId="0" xfId="0" applyFont="1" applyAlignment="1">
      <alignment horizontal="distributed" vertical="center"/>
    </xf>
    <xf numFmtId="0" fontId="23" fillId="0" borderId="0" xfId="0" applyFont="1" applyAlignment="1">
      <alignment horizontal="distributed" vertical="center"/>
    </xf>
    <xf numFmtId="0" fontId="25" fillId="0" borderId="0" xfId="0" applyFont="1" applyAlignment="1">
      <alignment horizontal="distributed" vertical="distributed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5" fillId="0" borderId="0" xfId="0" applyFont="1" applyAlignment="1">
      <alignment horizontal="distributed" vertical="center" wrapText="1"/>
    </xf>
    <xf numFmtId="0" fontId="26" fillId="0" borderId="19" xfId="0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1" fillId="0" borderId="0" xfId="0" applyFont="1" applyAlignment="1">
      <alignment horizontal="distributed" vertical="center" wrapText="1"/>
    </xf>
    <xf numFmtId="0" fontId="23" fillId="0" borderId="0" xfId="0" applyFont="1" applyAlignment="1">
      <alignment horizontal="distributed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3" xfId="0" applyFont="1" applyBorder="1" applyAlignment="1">
      <alignment horizontal="right" vertical="top" wrapText="1"/>
    </xf>
    <xf numFmtId="0" fontId="11" fillId="0" borderId="3" xfId="0" applyFont="1" applyBorder="1" applyAlignment="1">
      <alignment horizontal="right" vertical="top"/>
    </xf>
    <xf numFmtId="0" fontId="11" fillId="0" borderId="4" xfId="0" applyFont="1" applyBorder="1" applyAlignment="1">
      <alignment horizontal="right" vertical="top"/>
    </xf>
    <xf numFmtId="0" fontId="8" fillId="0" borderId="2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2" fillId="0" borderId="30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/>
    </xf>
    <xf numFmtId="0" fontId="6" fillId="0" borderId="3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top" wrapText="1"/>
    </xf>
    <xf numFmtId="0" fontId="11" fillId="0" borderId="2" xfId="0" applyFont="1" applyBorder="1" applyAlignment="1">
      <alignment horizontal="right" vertical="top"/>
    </xf>
    <xf numFmtId="0" fontId="11" fillId="0" borderId="25" xfId="0" applyFont="1" applyBorder="1" applyAlignment="1">
      <alignment horizontal="right" vertical="top"/>
    </xf>
    <xf numFmtId="0" fontId="2" fillId="0" borderId="1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0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/>
    </xf>
    <xf numFmtId="0" fontId="2" fillId="0" borderId="37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16" fillId="0" borderId="60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1" fillId="0" borderId="29" xfId="0" applyFont="1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20" fillId="0" borderId="29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" fillId="0" borderId="6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11" fillId="0" borderId="34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16" fillId="0" borderId="68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/>
    </xf>
    <xf numFmtId="0" fontId="2" fillId="0" borderId="3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1" fillId="0" borderId="47" xfId="0" applyFont="1" applyBorder="1" applyAlignment="1">
      <alignment horizontal="right" vertical="top" wrapText="1"/>
    </xf>
    <xf numFmtId="0" fontId="11" fillId="0" borderId="28" xfId="0" applyFont="1" applyBorder="1" applyAlignment="1">
      <alignment horizontal="right" vertical="top" wrapText="1"/>
    </xf>
    <xf numFmtId="0" fontId="11" fillId="0" borderId="30" xfId="0" applyFont="1" applyBorder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0" fontId="12" fillId="0" borderId="33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/>
    </xf>
    <xf numFmtId="0" fontId="12" fillId="0" borderId="25" xfId="0" applyFont="1" applyBorder="1" applyAlignment="1">
      <alignment horizontal="center" vertical="top"/>
    </xf>
    <xf numFmtId="0" fontId="12" fillId="0" borderId="34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3" fillId="0" borderId="36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/>
    </xf>
    <xf numFmtId="0" fontId="11" fillId="0" borderId="26" xfId="0" applyFont="1" applyBorder="1" applyAlignment="1">
      <alignment horizontal="center" vertical="top" wrapText="1"/>
    </xf>
    <xf numFmtId="0" fontId="11" fillId="0" borderId="30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4" fillId="0" borderId="4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/>
    </xf>
    <xf numFmtId="0" fontId="4" fillId="0" borderId="30" xfId="0" applyFont="1" applyBorder="1" applyAlignment="1">
      <alignment horizontal="center" vertical="top"/>
    </xf>
    <xf numFmtId="0" fontId="11" fillId="0" borderId="29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center" vertical="top"/>
    </xf>
    <xf numFmtId="0" fontId="32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33274</xdr:colOff>
      <xdr:row>17</xdr:row>
      <xdr:rowOff>302</xdr:rowOff>
    </xdr:from>
    <xdr:to>
      <xdr:col>4</xdr:col>
      <xdr:colOff>195262</xdr:colOff>
      <xdr:row>18</xdr:row>
      <xdr:rowOff>38101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595374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74543</xdr:colOff>
      <xdr:row>6</xdr:row>
      <xdr:rowOff>66261</xdr:rowOff>
    </xdr:from>
    <xdr:to>
      <xdr:col>1</xdr:col>
      <xdr:colOff>745434</xdr:colOff>
      <xdr:row>10</xdr:row>
      <xdr:rowOff>49696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74543" y="662609"/>
          <a:ext cx="911087" cy="40584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中１社</a:t>
          </a:r>
        </a:p>
      </xdr:txBody>
    </xdr:sp>
    <xdr:clientData/>
  </xdr:twoCellAnchor>
  <xdr:twoCellAnchor>
    <xdr:from>
      <xdr:col>19</xdr:col>
      <xdr:colOff>8282</xdr:colOff>
      <xdr:row>11</xdr:row>
      <xdr:rowOff>24847</xdr:rowOff>
    </xdr:from>
    <xdr:to>
      <xdr:col>25</xdr:col>
      <xdr:colOff>330476</xdr:colOff>
      <xdr:row>11</xdr:row>
      <xdr:rowOff>24847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5284304" y="1151282"/>
          <a:ext cx="179649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3</xdr:row>
      <xdr:rowOff>91109</xdr:rowOff>
    </xdr:from>
    <xdr:to>
      <xdr:col>1</xdr:col>
      <xdr:colOff>629478</xdr:colOff>
      <xdr:row>6</xdr:row>
      <xdr:rowOff>16565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23630" y="389283"/>
          <a:ext cx="646044" cy="2236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19</xdr:col>
      <xdr:colOff>8282</xdr:colOff>
      <xdr:row>9</xdr:row>
      <xdr:rowOff>8518</xdr:rowOff>
    </xdr:from>
    <xdr:to>
      <xdr:col>25</xdr:col>
      <xdr:colOff>330476</xdr:colOff>
      <xdr:row>9</xdr:row>
      <xdr:rowOff>8518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5276968" y="901147"/>
          <a:ext cx="179720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18</xdr:row>
      <xdr:rowOff>74544</xdr:rowOff>
    </xdr:from>
    <xdr:to>
      <xdr:col>1</xdr:col>
      <xdr:colOff>935934</xdr:colOff>
      <xdr:row>23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227357" y="2065269"/>
          <a:ext cx="880027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109904</xdr:rowOff>
    </xdr:from>
    <xdr:to>
      <xdr:col>1</xdr:col>
      <xdr:colOff>871904</xdr:colOff>
      <xdr:row>21</xdr:row>
      <xdr:rowOff>109904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 flipH="1" flipV="1">
          <a:off x="219075" y="1433879"/>
          <a:ext cx="87190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74543</xdr:colOff>
      <xdr:row>74</xdr:row>
      <xdr:rowOff>66261</xdr:rowOff>
    </xdr:from>
    <xdr:to>
      <xdr:col>1</xdr:col>
      <xdr:colOff>745434</xdr:colOff>
      <xdr:row>78</xdr:row>
      <xdr:rowOff>49696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4543" y="637761"/>
          <a:ext cx="890699" cy="38641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中１社</a:t>
          </a:r>
        </a:p>
      </xdr:txBody>
    </xdr:sp>
    <xdr:clientData/>
  </xdr:twoCellAnchor>
  <xdr:twoCellAnchor>
    <xdr:from>
      <xdr:col>19</xdr:col>
      <xdr:colOff>8282</xdr:colOff>
      <xdr:row>79</xdr:row>
      <xdr:rowOff>24847</xdr:rowOff>
    </xdr:from>
    <xdr:to>
      <xdr:col>25</xdr:col>
      <xdr:colOff>330476</xdr:colOff>
      <xdr:row>79</xdr:row>
      <xdr:rowOff>24847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4888013" y="1101905"/>
          <a:ext cx="192239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71</xdr:row>
      <xdr:rowOff>91109</xdr:rowOff>
    </xdr:from>
    <xdr:to>
      <xdr:col>1</xdr:col>
      <xdr:colOff>629478</xdr:colOff>
      <xdr:row>74</xdr:row>
      <xdr:rowOff>16565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23630" y="376859"/>
          <a:ext cx="625656" cy="211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19</xdr:col>
      <xdr:colOff>8282</xdr:colOff>
      <xdr:row>77</xdr:row>
      <xdr:rowOff>8518</xdr:rowOff>
    </xdr:from>
    <xdr:to>
      <xdr:col>25</xdr:col>
      <xdr:colOff>330476</xdr:colOff>
      <xdr:row>77</xdr:row>
      <xdr:rowOff>8518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/>
      </xdr:nvCxnSpPr>
      <xdr:spPr>
        <a:xfrm>
          <a:off x="4888013" y="880422"/>
          <a:ext cx="192239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86</xdr:row>
      <xdr:rowOff>74544</xdr:rowOff>
    </xdr:from>
    <xdr:to>
      <xdr:col>1</xdr:col>
      <xdr:colOff>935934</xdr:colOff>
      <xdr:row>91</xdr:row>
      <xdr:rowOff>16566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/>
      </xdr:nvCxnSpPr>
      <xdr:spPr>
        <a:xfrm>
          <a:off x="228090" y="2045486"/>
          <a:ext cx="880027" cy="60144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81</xdr:row>
      <xdr:rowOff>109904</xdr:rowOff>
    </xdr:from>
    <xdr:to>
      <xdr:col>1</xdr:col>
      <xdr:colOff>871904</xdr:colOff>
      <xdr:row>89</xdr:row>
      <xdr:rowOff>109904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 flipH="1" flipV="1">
          <a:off x="219808" y="1421423"/>
          <a:ext cx="871904" cy="10550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54</xdr:col>
      <xdr:colOff>392425</xdr:colOff>
      <xdr:row>31</xdr:row>
      <xdr:rowOff>138450</xdr:rowOff>
    </xdr:from>
    <xdr:ext cx="65" cy="172227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154D1352-9B2B-4D14-B8EE-6FCDCF77AF22}"/>
            </a:ext>
          </a:extLst>
        </xdr:cNvPr>
        <xdr:cNvSpPr txBox="1"/>
      </xdr:nvSpPr>
      <xdr:spPr>
        <a:xfrm>
          <a:off x="17108800" y="4243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54</xdr:col>
      <xdr:colOff>516834</xdr:colOff>
      <xdr:row>40</xdr:row>
      <xdr:rowOff>86139</xdr:rowOff>
    </xdr:from>
    <xdr:to>
      <xdr:col>55</xdr:col>
      <xdr:colOff>165652</xdr:colOff>
      <xdr:row>40</xdr:row>
      <xdr:rowOff>86139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B579360B-FC05-4801-A0BF-5BBB7648DB26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56</xdr:col>
      <xdr:colOff>7499</xdr:colOff>
      <xdr:row>28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" name="テキスト ボックス 69">
              <a:extLst>
                <a:ext uri="{FF2B5EF4-FFF2-40B4-BE49-F238E27FC236}">
                  <a16:creationId xmlns:a16="http://schemas.microsoft.com/office/drawing/2014/main" id="{03A3F3AB-8A8E-4A42-9D2A-32D1272FAA4F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70" name="テキスト ボックス 69">
              <a:extLst>
                <a:ext uri="{FF2B5EF4-FFF2-40B4-BE49-F238E27FC236}">
                  <a16:creationId xmlns:a16="http://schemas.microsoft.com/office/drawing/2014/main" id="{03A3F3AB-8A8E-4A42-9D2A-32D1272FAA4F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56</xdr:col>
      <xdr:colOff>127069</xdr:colOff>
      <xdr:row>29</xdr:row>
      <xdr:rowOff>12721</xdr:rowOff>
    </xdr:from>
    <xdr:to>
      <xdr:col>56</xdr:col>
      <xdr:colOff>413646</xdr:colOff>
      <xdr:row>29</xdr:row>
      <xdr:rowOff>12721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E31B3E9A-5A4B-4773-B629-A1EF92F467CC}"/>
            </a:ext>
          </a:extLst>
        </xdr:cNvPr>
        <xdr:cNvCxnSpPr/>
      </xdr:nvCxnSpPr>
      <xdr:spPr>
        <a:xfrm>
          <a:off x="18015019" y="3756046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236622</xdr:colOff>
      <xdr:row>28</xdr:row>
      <xdr:rowOff>16042</xdr:rowOff>
    </xdr:from>
    <xdr:to>
      <xdr:col>56</xdr:col>
      <xdr:colOff>293228</xdr:colOff>
      <xdr:row>28</xdr:row>
      <xdr:rowOff>159734</xdr:rowOff>
    </xdr:to>
    <xdr:sp macro="" textlink="">
      <xdr:nvSpPr>
        <xdr:cNvPr id="72" name="矢印: 下 71">
          <a:extLst>
            <a:ext uri="{FF2B5EF4-FFF2-40B4-BE49-F238E27FC236}">
              <a16:creationId xmlns:a16="http://schemas.microsoft.com/office/drawing/2014/main" id="{E0259961-8053-4788-9920-E174B8278224}"/>
            </a:ext>
          </a:extLst>
        </xdr:cNvPr>
        <xdr:cNvSpPr/>
      </xdr:nvSpPr>
      <xdr:spPr>
        <a:xfrm>
          <a:off x="18124572" y="357839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257393</xdr:colOff>
      <xdr:row>27</xdr:row>
      <xdr:rowOff>70092</xdr:rowOff>
    </xdr:from>
    <xdr:to>
      <xdr:col>40</xdr:col>
      <xdr:colOff>31174</xdr:colOff>
      <xdr:row>27</xdr:row>
      <xdr:rowOff>115811</xdr:rowOff>
    </xdr:to>
    <xdr:sp macro="" textlink="">
      <xdr:nvSpPr>
        <xdr:cNvPr id="73" name="矢印: 右 72">
          <a:extLst>
            <a:ext uri="{FF2B5EF4-FFF2-40B4-BE49-F238E27FC236}">
              <a16:creationId xmlns:a16="http://schemas.microsoft.com/office/drawing/2014/main" id="{80667BB2-C973-4FDB-B65C-E2FB29F168E3}"/>
            </a:ext>
          </a:extLst>
        </xdr:cNvPr>
        <xdr:cNvSpPr/>
      </xdr:nvSpPr>
      <xdr:spPr>
        <a:xfrm>
          <a:off x="11668343" y="3451467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250465</xdr:colOff>
      <xdr:row>27</xdr:row>
      <xdr:rowOff>87410</xdr:rowOff>
    </xdr:from>
    <xdr:to>
      <xdr:col>36</xdr:col>
      <xdr:colOff>24246</xdr:colOff>
      <xdr:row>27</xdr:row>
      <xdr:rowOff>133129</xdr:rowOff>
    </xdr:to>
    <xdr:sp macro="" textlink="">
      <xdr:nvSpPr>
        <xdr:cNvPr id="74" name="矢印: 右 73">
          <a:extLst>
            <a:ext uri="{FF2B5EF4-FFF2-40B4-BE49-F238E27FC236}">
              <a16:creationId xmlns:a16="http://schemas.microsoft.com/office/drawing/2014/main" id="{3E60AF99-0162-4E79-A95F-CC889412296B}"/>
            </a:ext>
          </a:extLst>
        </xdr:cNvPr>
        <xdr:cNvSpPr/>
      </xdr:nvSpPr>
      <xdr:spPr>
        <a:xfrm>
          <a:off x="10480315" y="346878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250465</xdr:colOff>
      <xdr:row>28</xdr:row>
      <xdr:rowOff>77018</xdr:rowOff>
    </xdr:from>
    <xdr:to>
      <xdr:col>36</xdr:col>
      <xdr:colOff>24246</xdr:colOff>
      <xdr:row>28</xdr:row>
      <xdr:rowOff>122737</xdr:rowOff>
    </xdr:to>
    <xdr:sp macro="" textlink="">
      <xdr:nvSpPr>
        <xdr:cNvPr id="75" name="矢印: 右 74">
          <a:extLst>
            <a:ext uri="{FF2B5EF4-FFF2-40B4-BE49-F238E27FC236}">
              <a16:creationId xmlns:a16="http://schemas.microsoft.com/office/drawing/2014/main" id="{3E6FFD6E-D415-4AB0-B95C-81EB06D8735A}"/>
            </a:ext>
          </a:extLst>
        </xdr:cNvPr>
        <xdr:cNvSpPr/>
      </xdr:nvSpPr>
      <xdr:spPr>
        <a:xfrm>
          <a:off x="10480315" y="3639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250465</xdr:colOff>
      <xdr:row>29</xdr:row>
      <xdr:rowOff>66627</xdr:rowOff>
    </xdr:from>
    <xdr:to>
      <xdr:col>36</xdr:col>
      <xdr:colOff>24246</xdr:colOff>
      <xdr:row>29</xdr:row>
      <xdr:rowOff>112346</xdr:rowOff>
    </xdr:to>
    <xdr:sp macro="" textlink="">
      <xdr:nvSpPr>
        <xdr:cNvPr id="76" name="矢印: 右 75">
          <a:extLst>
            <a:ext uri="{FF2B5EF4-FFF2-40B4-BE49-F238E27FC236}">
              <a16:creationId xmlns:a16="http://schemas.microsoft.com/office/drawing/2014/main" id="{86B79DB3-F33C-4FDC-BBB0-4CE86093285C}"/>
            </a:ext>
          </a:extLst>
        </xdr:cNvPr>
        <xdr:cNvSpPr/>
      </xdr:nvSpPr>
      <xdr:spPr>
        <a:xfrm>
          <a:off x="10480315" y="380995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250465</xdr:colOff>
      <xdr:row>30</xdr:row>
      <xdr:rowOff>73554</xdr:rowOff>
    </xdr:from>
    <xdr:to>
      <xdr:col>36</xdr:col>
      <xdr:colOff>24246</xdr:colOff>
      <xdr:row>30</xdr:row>
      <xdr:rowOff>119273</xdr:rowOff>
    </xdr:to>
    <xdr:sp macro="" textlink="">
      <xdr:nvSpPr>
        <xdr:cNvPr id="77" name="矢印: 右 76">
          <a:extLst>
            <a:ext uri="{FF2B5EF4-FFF2-40B4-BE49-F238E27FC236}">
              <a16:creationId xmlns:a16="http://schemas.microsoft.com/office/drawing/2014/main" id="{4B40F046-2E04-4EBE-A372-3146AA28FC0E}"/>
            </a:ext>
          </a:extLst>
        </xdr:cNvPr>
        <xdr:cNvSpPr/>
      </xdr:nvSpPr>
      <xdr:spPr>
        <a:xfrm>
          <a:off x="10480315" y="3997854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250465</xdr:colOff>
      <xdr:row>31</xdr:row>
      <xdr:rowOff>59700</xdr:rowOff>
    </xdr:from>
    <xdr:to>
      <xdr:col>36</xdr:col>
      <xdr:colOff>24246</xdr:colOff>
      <xdr:row>31</xdr:row>
      <xdr:rowOff>105419</xdr:rowOff>
    </xdr:to>
    <xdr:sp macro="" textlink="">
      <xdr:nvSpPr>
        <xdr:cNvPr id="78" name="矢印: 右 77">
          <a:extLst>
            <a:ext uri="{FF2B5EF4-FFF2-40B4-BE49-F238E27FC236}">
              <a16:creationId xmlns:a16="http://schemas.microsoft.com/office/drawing/2014/main" id="{A325B2F8-C814-4C4A-863A-EBB2820B0D3F}"/>
            </a:ext>
          </a:extLst>
        </xdr:cNvPr>
        <xdr:cNvSpPr/>
      </xdr:nvSpPr>
      <xdr:spPr>
        <a:xfrm>
          <a:off x="10480315" y="416497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257393</xdr:colOff>
      <xdr:row>28</xdr:row>
      <xdr:rowOff>70092</xdr:rowOff>
    </xdr:from>
    <xdr:to>
      <xdr:col>40</xdr:col>
      <xdr:colOff>31174</xdr:colOff>
      <xdr:row>28</xdr:row>
      <xdr:rowOff>115811</xdr:rowOff>
    </xdr:to>
    <xdr:sp macro="" textlink="">
      <xdr:nvSpPr>
        <xdr:cNvPr id="79" name="矢印: 右 78">
          <a:extLst>
            <a:ext uri="{FF2B5EF4-FFF2-40B4-BE49-F238E27FC236}">
              <a16:creationId xmlns:a16="http://schemas.microsoft.com/office/drawing/2014/main" id="{93942A7C-2194-4F93-B7B4-CC5B46B95D29}"/>
            </a:ext>
          </a:extLst>
        </xdr:cNvPr>
        <xdr:cNvSpPr/>
      </xdr:nvSpPr>
      <xdr:spPr>
        <a:xfrm>
          <a:off x="11668343" y="363244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257393</xdr:colOff>
      <xdr:row>29</xdr:row>
      <xdr:rowOff>70093</xdr:rowOff>
    </xdr:from>
    <xdr:to>
      <xdr:col>40</xdr:col>
      <xdr:colOff>31174</xdr:colOff>
      <xdr:row>29</xdr:row>
      <xdr:rowOff>115812</xdr:rowOff>
    </xdr:to>
    <xdr:sp macro="" textlink="">
      <xdr:nvSpPr>
        <xdr:cNvPr id="80" name="矢印: 右 79">
          <a:extLst>
            <a:ext uri="{FF2B5EF4-FFF2-40B4-BE49-F238E27FC236}">
              <a16:creationId xmlns:a16="http://schemas.microsoft.com/office/drawing/2014/main" id="{7F4E2C2D-4F53-4390-93A5-1FC644DE4C52}"/>
            </a:ext>
          </a:extLst>
        </xdr:cNvPr>
        <xdr:cNvSpPr/>
      </xdr:nvSpPr>
      <xdr:spPr>
        <a:xfrm>
          <a:off x="11668343" y="381341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257393</xdr:colOff>
      <xdr:row>30</xdr:row>
      <xdr:rowOff>70093</xdr:rowOff>
    </xdr:from>
    <xdr:to>
      <xdr:col>40</xdr:col>
      <xdr:colOff>31174</xdr:colOff>
      <xdr:row>30</xdr:row>
      <xdr:rowOff>115812</xdr:rowOff>
    </xdr:to>
    <xdr:sp macro="" textlink="">
      <xdr:nvSpPr>
        <xdr:cNvPr id="81" name="矢印: 右 80">
          <a:extLst>
            <a:ext uri="{FF2B5EF4-FFF2-40B4-BE49-F238E27FC236}">
              <a16:creationId xmlns:a16="http://schemas.microsoft.com/office/drawing/2014/main" id="{74E43134-B47C-45DE-93F0-65F8E04060F7}"/>
            </a:ext>
          </a:extLst>
        </xdr:cNvPr>
        <xdr:cNvSpPr/>
      </xdr:nvSpPr>
      <xdr:spPr>
        <a:xfrm>
          <a:off x="11668343" y="3994393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257393</xdr:colOff>
      <xdr:row>31</xdr:row>
      <xdr:rowOff>70093</xdr:rowOff>
    </xdr:from>
    <xdr:to>
      <xdr:col>40</xdr:col>
      <xdr:colOff>31174</xdr:colOff>
      <xdr:row>31</xdr:row>
      <xdr:rowOff>115812</xdr:rowOff>
    </xdr:to>
    <xdr:sp macro="" textlink="">
      <xdr:nvSpPr>
        <xdr:cNvPr id="82" name="矢印: 右 81">
          <a:extLst>
            <a:ext uri="{FF2B5EF4-FFF2-40B4-BE49-F238E27FC236}">
              <a16:creationId xmlns:a16="http://schemas.microsoft.com/office/drawing/2014/main" id="{7E74E054-DC4D-403C-A22A-13F9A0DB1AAD}"/>
            </a:ext>
          </a:extLst>
        </xdr:cNvPr>
        <xdr:cNvSpPr/>
      </xdr:nvSpPr>
      <xdr:spPr>
        <a:xfrm>
          <a:off x="11668343" y="4175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54</xdr:col>
      <xdr:colOff>169296</xdr:colOff>
      <xdr:row>43</xdr:row>
      <xdr:rowOff>1</xdr:rowOff>
    </xdr:from>
    <xdr:to>
      <xdr:col>61</xdr:col>
      <xdr:colOff>363171</xdr:colOff>
      <xdr:row>64</xdr:row>
      <xdr:rowOff>55152</xdr:rowOff>
    </xdr:to>
    <xdr:pic>
      <xdr:nvPicPr>
        <xdr:cNvPr id="83" name="図 82">
          <a:extLst>
            <a:ext uri="{FF2B5EF4-FFF2-40B4-BE49-F238E27FC236}">
              <a16:creationId xmlns:a16="http://schemas.microsoft.com/office/drawing/2014/main" id="{46C439BD-DF2F-4289-97D9-7BE0C9D3B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8536" y="6065521"/>
          <a:ext cx="3920055" cy="3735611"/>
        </a:xfrm>
        <a:prstGeom prst="rect">
          <a:avLst/>
        </a:prstGeom>
      </xdr:spPr>
    </xdr:pic>
    <xdr:clientData/>
  </xdr:twoCellAnchor>
  <xdr:twoCellAnchor>
    <xdr:from>
      <xdr:col>59</xdr:col>
      <xdr:colOff>159026</xdr:colOff>
      <xdr:row>42</xdr:row>
      <xdr:rowOff>72887</xdr:rowOff>
    </xdr:from>
    <xdr:to>
      <xdr:col>60</xdr:col>
      <xdr:colOff>205408</xdr:colOff>
      <xdr:row>50</xdr:row>
      <xdr:rowOff>86139</xdr:rowOff>
    </xdr:to>
    <xdr:cxnSp macro="">
      <xdr:nvCxnSpPr>
        <xdr:cNvPr id="84" name="直線矢印コネクタ 83">
          <a:extLst>
            <a:ext uri="{FF2B5EF4-FFF2-40B4-BE49-F238E27FC236}">
              <a16:creationId xmlns:a16="http://schemas.microsoft.com/office/drawing/2014/main" id="{CBD2A408-2F0E-4658-8F3F-7259ACB0B528}"/>
            </a:ext>
          </a:extLst>
        </xdr:cNvPr>
        <xdr:cNvCxnSpPr/>
      </xdr:nvCxnSpPr>
      <xdr:spPr>
        <a:xfrm>
          <a:off x="19485251" y="6168887"/>
          <a:ext cx="503582" cy="146105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54</xdr:col>
      <xdr:colOff>265044</xdr:colOff>
      <xdr:row>36</xdr:row>
      <xdr:rowOff>165652</xdr:rowOff>
    </xdr:from>
    <xdr:to>
      <xdr:col>61</xdr:col>
      <xdr:colOff>45720</xdr:colOff>
      <xdr:row>39</xdr:row>
      <xdr:rowOff>41366</xdr:rowOff>
    </xdr:to>
    <xdr:pic>
      <xdr:nvPicPr>
        <xdr:cNvPr id="85" name="図 84">
          <a:extLst>
            <a:ext uri="{FF2B5EF4-FFF2-40B4-BE49-F238E27FC236}">
              <a16:creationId xmlns:a16="http://schemas.microsoft.com/office/drawing/2014/main" id="{F42352B8-DB01-4E18-A01D-54E15B786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81419" y="5175802"/>
          <a:ext cx="3476376" cy="418639"/>
        </a:xfrm>
        <a:prstGeom prst="rect">
          <a:avLst/>
        </a:prstGeom>
      </xdr:spPr>
    </xdr:pic>
    <xdr:clientData/>
  </xdr:twoCellAnchor>
  <xdr:twoCellAnchor>
    <xdr:from>
      <xdr:col>54</xdr:col>
      <xdr:colOff>284922</xdr:colOff>
      <xdr:row>37</xdr:row>
      <xdr:rowOff>46383</xdr:rowOff>
    </xdr:from>
    <xdr:to>
      <xdr:col>60</xdr:col>
      <xdr:colOff>569843</xdr:colOff>
      <xdr:row>39</xdr:row>
      <xdr:rowOff>39756</xdr:rowOff>
    </xdr:to>
    <xdr:sp macro="" textlink="">
      <xdr:nvSpPr>
        <xdr:cNvPr id="86" name="正方形/長方形 85">
          <a:extLst>
            <a:ext uri="{FF2B5EF4-FFF2-40B4-BE49-F238E27FC236}">
              <a16:creationId xmlns:a16="http://schemas.microsoft.com/office/drawing/2014/main" id="{9832A0EF-0160-4B5B-A6A0-9E1C95A44AA5}"/>
            </a:ext>
          </a:extLst>
        </xdr:cNvPr>
        <xdr:cNvSpPr/>
      </xdr:nvSpPr>
      <xdr:spPr>
        <a:xfrm>
          <a:off x="17001297" y="5237508"/>
          <a:ext cx="3351971" cy="35532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589722</xdr:colOff>
      <xdr:row>36</xdr:row>
      <xdr:rowOff>26505</xdr:rowOff>
    </xdr:from>
    <xdr:to>
      <xdr:col>55</xdr:col>
      <xdr:colOff>39756</xdr:colOff>
      <xdr:row>37</xdr:row>
      <xdr:rowOff>39757</xdr:rowOff>
    </xdr:to>
    <xdr:cxnSp macro="">
      <xdr:nvCxnSpPr>
        <xdr:cNvPr id="87" name="直線矢印コネクタ 86">
          <a:extLst>
            <a:ext uri="{FF2B5EF4-FFF2-40B4-BE49-F238E27FC236}">
              <a16:creationId xmlns:a16="http://schemas.microsoft.com/office/drawing/2014/main" id="{C58BB0C7-D489-48C5-AE74-26A4E0909D0E}"/>
            </a:ext>
          </a:extLst>
        </xdr:cNvPr>
        <xdr:cNvCxnSpPr/>
      </xdr:nvCxnSpPr>
      <xdr:spPr>
        <a:xfrm>
          <a:off x="17306097" y="5036655"/>
          <a:ext cx="78684" cy="19422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291549</xdr:colOff>
      <xdr:row>8</xdr:row>
      <xdr:rowOff>22860</xdr:rowOff>
    </xdr:from>
    <xdr:to>
      <xdr:col>46</xdr:col>
      <xdr:colOff>238539</xdr:colOff>
      <xdr:row>8</xdr:row>
      <xdr:rowOff>22860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6D38E82F-AD5F-47D2-9BAD-77DA8D5B40A0}"/>
            </a:ext>
          </a:extLst>
        </xdr:cNvPr>
        <xdr:cNvCxnSpPr/>
      </xdr:nvCxnSpPr>
      <xdr:spPr>
        <a:xfrm>
          <a:off x="11997774" y="794385"/>
          <a:ext cx="17567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11</xdr:row>
      <xdr:rowOff>98729</xdr:rowOff>
    </xdr:from>
    <xdr:to>
      <xdr:col>46</xdr:col>
      <xdr:colOff>238539</xdr:colOff>
      <xdr:row>11</xdr:row>
      <xdr:rowOff>98729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19A31D2-5D73-4972-8E05-C3EB1FB9C656}"/>
            </a:ext>
          </a:extLst>
        </xdr:cNvPr>
        <xdr:cNvCxnSpPr/>
      </xdr:nvCxnSpPr>
      <xdr:spPr>
        <a:xfrm>
          <a:off x="12001500" y="1184579"/>
          <a:ext cx="17530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516834</xdr:colOff>
      <xdr:row>40</xdr:row>
      <xdr:rowOff>86139</xdr:rowOff>
    </xdr:from>
    <xdr:to>
      <xdr:col>55</xdr:col>
      <xdr:colOff>165652</xdr:colOff>
      <xdr:row>40</xdr:row>
      <xdr:rowOff>86139</xdr:rowOff>
    </xdr:to>
    <xdr:cxnSp macro="">
      <xdr:nvCxnSpPr>
        <xdr:cNvPr id="90" name="直線矢印コネクタ 89">
          <a:extLst>
            <a:ext uri="{FF2B5EF4-FFF2-40B4-BE49-F238E27FC236}">
              <a16:creationId xmlns:a16="http://schemas.microsoft.com/office/drawing/2014/main" id="{6D67BE51-00B0-4E06-8F5D-07D73A7110DC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446185</xdr:colOff>
      <xdr:row>41</xdr:row>
      <xdr:rowOff>22776</xdr:rowOff>
    </xdr:from>
    <xdr:to>
      <xdr:col>61</xdr:col>
      <xdr:colOff>111071</xdr:colOff>
      <xdr:row>41</xdr:row>
      <xdr:rowOff>175176</xdr:rowOff>
    </xdr:to>
    <xdr:sp macro="" textlink="">
      <xdr:nvSpPr>
        <xdr:cNvPr id="91" name="四角形: 角を丸くする 90">
          <a:extLst>
            <a:ext uri="{FF2B5EF4-FFF2-40B4-BE49-F238E27FC236}">
              <a16:creationId xmlns:a16="http://schemas.microsoft.com/office/drawing/2014/main" id="{7FB3DDD3-73EA-4575-A27C-836529410C9F}"/>
            </a:ext>
          </a:extLst>
        </xdr:cNvPr>
        <xdr:cNvSpPr/>
      </xdr:nvSpPr>
      <xdr:spPr>
        <a:xfrm>
          <a:off x="20319145" y="5737776"/>
          <a:ext cx="29734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31638</xdr:colOff>
      <xdr:row>40</xdr:row>
      <xdr:rowOff>88044</xdr:rowOff>
    </xdr:from>
    <xdr:to>
      <xdr:col>59</xdr:col>
      <xdr:colOff>329813</xdr:colOff>
      <xdr:row>40</xdr:row>
      <xdr:rowOff>88044</xdr:rowOff>
    </xdr:to>
    <xdr:cxnSp macro="">
      <xdr:nvCxnSpPr>
        <xdr:cNvPr id="92" name="直線矢印コネクタ 91">
          <a:extLst>
            <a:ext uri="{FF2B5EF4-FFF2-40B4-BE49-F238E27FC236}">
              <a16:creationId xmlns:a16="http://schemas.microsoft.com/office/drawing/2014/main" id="{6F104AED-2CDF-4F7C-881A-A073AF55FABE}"/>
            </a:ext>
          </a:extLst>
        </xdr:cNvPr>
        <xdr:cNvCxnSpPr/>
      </xdr:nvCxnSpPr>
      <xdr:spPr>
        <a:xfrm>
          <a:off x="19447398" y="5627784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290388</xdr:colOff>
      <xdr:row>41</xdr:row>
      <xdr:rowOff>98563</xdr:rowOff>
    </xdr:from>
    <xdr:to>
      <xdr:col>58</xdr:col>
      <xdr:colOff>64108</xdr:colOff>
      <xdr:row>41</xdr:row>
      <xdr:rowOff>98563</xdr:rowOff>
    </xdr:to>
    <xdr:cxnSp macro="">
      <xdr:nvCxnSpPr>
        <xdr:cNvPr id="93" name="直線矢印コネクタ 92">
          <a:extLst>
            <a:ext uri="{FF2B5EF4-FFF2-40B4-BE49-F238E27FC236}">
              <a16:creationId xmlns:a16="http://schemas.microsoft.com/office/drawing/2014/main" id="{3361B825-7048-44BF-97C0-C50F8F91FCE4}"/>
            </a:ext>
          </a:extLst>
        </xdr:cNvPr>
        <xdr:cNvCxnSpPr/>
      </xdr:nvCxnSpPr>
      <xdr:spPr>
        <a:xfrm>
          <a:off x="18715548" y="5813563"/>
          <a:ext cx="27664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70649</xdr:colOff>
      <xdr:row>41</xdr:row>
      <xdr:rowOff>97486</xdr:rowOff>
    </xdr:from>
    <xdr:to>
      <xdr:col>60</xdr:col>
      <xdr:colOff>372634</xdr:colOff>
      <xdr:row>41</xdr:row>
      <xdr:rowOff>97486</xdr:rowOff>
    </xdr:to>
    <xdr:cxnSp macro="">
      <xdr:nvCxnSpPr>
        <xdr:cNvPr id="94" name="直線矢印コネクタ 93">
          <a:extLst>
            <a:ext uri="{FF2B5EF4-FFF2-40B4-BE49-F238E27FC236}">
              <a16:creationId xmlns:a16="http://schemas.microsoft.com/office/drawing/2014/main" id="{F3CA837E-E121-4AAC-8963-179F938743EC}"/>
            </a:ext>
          </a:extLst>
        </xdr:cNvPr>
        <xdr:cNvCxnSpPr/>
      </xdr:nvCxnSpPr>
      <xdr:spPr>
        <a:xfrm>
          <a:off x="19943609" y="5812486"/>
          <a:ext cx="30198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23749</xdr:colOff>
      <xdr:row>17</xdr:row>
      <xdr:rowOff>302</xdr:rowOff>
    </xdr:from>
    <xdr:to>
      <xdr:col>5</xdr:col>
      <xdr:colOff>185737</xdr:colOff>
      <xdr:row>18</xdr:row>
      <xdr:rowOff>38101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3BBA1BE-A98F-C433-C9A2-0D95A9CAD751}"/>
            </a:ext>
          </a:extLst>
        </xdr:cNvPr>
        <xdr:cNvSpPr/>
      </xdr:nvSpPr>
      <xdr:spPr>
        <a:xfrm>
          <a:off x="1804924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28511</xdr:colOff>
      <xdr:row>17</xdr:row>
      <xdr:rowOff>302</xdr:rowOff>
    </xdr:from>
    <xdr:to>
      <xdr:col>6</xdr:col>
      <xdr:colOff>190499</xdr:colOff>
      <xdr:row>18</xdr:row>
      <xdr:rowOff>38101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C0372C0-D2EA-0A6B-C8A1-EBF84571C590}"/>
            </a:ext>
          </a:extLst>
        </xdr:cNvPr>
        <xdr:cNvSpPr/>
      </xdr:nvSpPr>
      <xdr:spPr>
        <a:xfrm>
          <a:off x="2028761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28511</xdr:colOff>
      <xdr:row>17</xdr:row>
      <xdr:rowOff>302</xdr:rowOff>
    </xdr:from>
    <xdr:to>
      <xdr:col>7</xdr:col>
      <xdr:colOff>190499</xdr:colOff>
      <xdr:row>18</xdr:row>
      <xdr:rowOff>38101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AB53190-3046-3430-7BE9-95364A454B09}"/>
            </a:ext>
          </a:extLst>
        </xdr:cNvPr>
        <xdr:cNvSpPr/>
      </xdr:nvSpPr>
      <xdr:spPr>
        <a:xfrm>
          <a:off x="2247836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28511</xdr:colOff>
      <xdr:row>17</xdr:row>
      <xdr:rowOff>302</xdr:rowOff>
    </xdr:from>
    <xdr:to>
      <xdr:col>8</xdr:col>
      <xdr:colOff>190499</xdr:colOff>
      <xdr:row>18</xdr:row>
      <xdr:rowOff>38101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5BD604E-CA7B-98B1-3A2D-4C68895CA6A3}"/>
            </a:ext>
          </a:extLst>
        </xdr:cNvPr>
        <xdr:cNvSpPr/>
      </xdr:nvSpPr>
      <xdr:spPr>
        <a:xfrm>
          <a:off x="2466911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28511</xdr:colOff>
      <xdr:row>17</xdr:row>
      <xdr:rowOff>302</xdr:rowOff>
    </xdr:from>
    <xdr:to>
      <xdr:col>9</xdr:col>
      <xdr:colOff>190499</xdr:colOff>
      <xdr:row>18</xdr:row>
      <xdr:rowOff>38101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A2340E7-55A6-8C9B-D71E-E72B591AE3B3}"/>
            </a:ext>
          </a:extLst>
        </xdr:cNvPr>
        <xdr:cNvSpPr/>
      </xdr:nvSpPr>
      <xdr:spPr>
        <a:xfrm>
          <a:off x="2685986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28511</xdr:colOff>
      <xdr:row>17</xdr:row>
      <xdr:rowOff>302</xdr:rowOff>
    </xdr:from>
    <xdr:to>
      <xdr:col>10</xdr:col>
      <xdr:colOff>190499</xdr:colOff>
      <xdr:row>18</xdr:row>
      <xdr:rowOff>38101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BAE04403-AEAF-7466-9C14-0D3F898E2B8E}"/>
            </a:ext>
          </a:extLst>
        </xdr:cNvPr>
        <xdr:cNvSpPr/>
      </xdr:nvSpPr>
      <xdr:spPr>
        <a:xfrm>
          <a:off x="2905061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28511</xdr:colOff>
      <xdr:row>17</xdr:row>
      <xdr:rowOff>302</xdr:rowOff>
    </xdr:from>
    <xdr:to>
      <xdr:col>11</xdr:col>
      <xdr:colOff>190499</xdr:colOff>
      <xdr:row>18</xdr:row>
      <xdr:rowOff>38101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A742DAD8-3DCA-A608-5721-448285C2E2AB}"/>
            </a:ext>
          </a:extLst>
        </xdr:cNvPr>
        <xdr:cNvSpPr/>
      </xdr:nvSpPr>
      <xdr:spPr>
        <a:xfrm>
          <a:off x="3124136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28511</xdr:colOff>
      <xdr:row>17</xdr:row>
      <xdr:rowOff>302</xdr:rowOff>
    </xdr:from>
    <xdr:to>
      <xdr:col>12</xdr:col>
      <xdr:colOff>190499</xdr:colOff>
      <xdr:row>18</xdr:row>
      <xdr:rowOff>38101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69648F3D-DF49-2FF0-6EAB-B855B248663C}"/>
            </a:ext>
          </a:extLst>
        </xdr:cNvPr>
        <xdr:cNvSpPr/>
      </xdr:nvSpPr>
      <xdr:spPr>
        <a:xfrm>
          <a:off x="3343211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33274</xdr:colOff>
      <xdr:row>17</xdr:row>
      <xdr:rowOff>302</xdr:rowOff>
    </xdr:from>
    <xdr:to>
      <xdr:col>13</xdr:col>
      <xdr:colOff>195262</xdr:colOff>
      <xdr:row>18</xdr:row>
      <xdr:rowOff>38101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DF1A62AE-18EC-F28A-FA51-CB9D0338497D}"/>
            </a:ext>
          </a:extLst>
        </xdr:cNvPr>
        <xdr:cNvSpPr/>
      </xdr:nvSpPr>
      <xdr:spPr>
        <a:xfrm>
          <a:off x="3567049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28511</xdr:colOff>
      <xdr:row>17</xdr:row>
      <xdr:rowOff>302</xdr:rowOff>
    </xdr:from>
    <xdr:to>
      <xdr:col>14</xdr:col>
      <xdr:colOff>190499</xdr:colOff>
      <xdr:row>18</xdr:row>
      <xdr:rowOff>38101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EB3E61C5-1A40-7B67-EECA-501C0E957902}"/>
            </a:ext>
          </a:extLst>
        </xdr:cNvPr>
        <xdr:cNvSpPr/>
      </xdr:nvSpPr>
      <xdr:spPr>
        <a:xfrm>
          <a:off x="3781361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28511</xdr:colOff>
      <xdr:row>17</xdr:row>
      <xdr:rowOff>302</xdr:rowOff>
    </xdr:from>
    <xdr:to>
      <xdr:col>15</xdr:col>
      <xdr:colOff>190499</xdr:colOff>
      <xdr:row>18</xdr:row>
      <xdr:rowOff>38101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87759B4A-0410-2E05-5A2C-16316CEDCCC5}"/>
            </a:ext>
          </a:extLst>
        </xdr:cNvPr>
        <xdr:cNvSpPr/>
      </xdr:nvSpPr>
      <xdr:spPr>
        <a:xfrm>
          <a:off x="4000436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28511</xdr:colOff>
      <xdr:row>17</xdr:row>
      <xdr:rowOff>302</xdr:rowOff>
    </xdr:from>
    <xdr:to>
      <xdr:col>16</xdr:col>
      <xdr:colOff>190499</xdr:colOff>
      <xdr:row>18</xdr:row>
      <xdr:rowOff>38101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CF03E46-A6B8-8B41-DAA1-02556F85C057}"/>
            </a:ext>
          </a:extLst>
        </xdr:cNvPr>
        <xdr:cNvSpPr/>
      </xdr:nvSpPr>
      <xdr:spPr>
        <a:xfrm>
          <a:off x="4219511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33274</xdr:colOff>
      <xdr:row>85</xdr:row>
      <xdr:rowOff>302</xdr:rowOff>
    </xdr:from>
    <xdr:to>
      <xdr:col>4</xdr:col>
      <xdr:colOff>195262</xdr:colOff>
      <xdr:row>86</xdr:row>
      <xdr:rowOff>38101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AF10F1D0-A633-4DEB-A5F3-CCEEF45DB43A}"/>
            </a:ext>
          </a:extLst>
        </xdr:cNvPr>
        <xdr:cNvSpPr/>
      </xdr:nvSpPr>
      <xdr:spPr>
        <a:xfrm>
          <a:off x="1595374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23749</xdr:colOff>
      <xdr:row>85</xdr:row>
      <xdr:rowOff>302</xdr:rowOff>
    </xdr:from>
    <xdr:to>
      <xdr:col>5</xdr:col>
      <xdr:colOff>185737</xdr:colOff>
      <xdr:row>86</xdr:row>
      <xdr:rowOff>38101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305BE28C-CFF5-462D-88F3-F8DEA442340A}"/>
            </a:ext>
          </a:extLst>
        </xdr:cNvPr>
        <xdr:cNvSpPr/>
      </xdr:nvSpPr>
      <xdr:spPr>
        <a:xfrm>
          <a:off x="1804924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28511</xdr:colOff>
      <xdr:row>85</xdr:row>
      <xdr:rowOff>302</xdr:rowOff>
    </xdr:from>
    <xdr:to>
      <xdr:col>6</xdr:col>
      <xdr:colOff>190499</xdr:colOff>
      <xdr:row>86</xdr:row>
      <xdr:rowOff>38101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EC509212-F966-4B10-A605-726E1011292D}"/>
            </a:ext>
          </a:extLst>
        </xdr:cNvPr>
        <xdr:cNvSpPr/>
      </xdr:nvSpPr>
      <xdr:spPr>
        <a:xfrm>
          <a:off x="2028761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28511</xdr:colOff>
      <xdr:row>85</xdr:row>
      <xdr:rowOff>302</xdr:rowOff>
    </xdr:from>
    <xdr:to>
      <xdr:col>7</xdr:col>
      <xdr:colOff>190499</xdr:colOff>
      <xdr:row>86</xdr:row>
      <xdr:rowOff>38101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6761380C-D561-4428-828B-6C432014D21A}"/>
            </a:ext>
          </a:extLst>
        </xdr:cNvPr>
        <xdr:cNvSpPr/>
      </xdr:nvSpPr>
      <xdr:spPr>
        <a:xfrm>
          <a:off x="2247836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28511</xdr:colOff>
      <xdr:row>85</xdr:row>
      <xdr:rowOff>302</xdr:rowOff>
    </xdr:from>
    <xdr:to>
      <xdr:col>8</xdr:col>
      <xdr:colOff>190499</xdr:colOff>
      <xdr:row>86</xdr:row>
      <xdr:rowOff>38101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6BE77EA1-4E21-4503-B0CC-57B04C1BA7CF}"/>
            </a:ext>
          </a:extLst>
        </xdr:cNvPr>
        <xdr:cNvSpPr/>
      </xdr:nvSpPr>
      <xdr:spPr>
        <a:xfrm>
          <a:off x="2466911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28511</xdr:colOff>
      <xdr:row>85</xdr:row>
      <xdr:rowOff>302</xdr:rowOff>
    </xdr:from>
    <xdr:to>
      <xdr:col>9</xdr:col>
      <xdr:colOff>190499</xdr:colOff>
      <xdr:row>86</xdr:row>
      <xdr:rowOff>38101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602456BC-307E-47AF-B3B4-DBC775E748F6}"/>
            </a:ext>
          </a:extLst>
        </xdr:cNvPr>
        <xdr:cNvSpPr/>
      </xdr:nvSpPr>
      <xdr:spPr>
        <a:xfrm>
          <a:off x="2685986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28511</xdr:colOff>
      <xdr:row>85</xdr:row>
      <xdr:rowOff>302</xdr:rowOff>
    </xdr:from>
    <xdr:to>
      <xdr:col>10</xdr:col>
      <xdr:colOff>190499</xdr:colOff>
      <xdr:row>86</xdr:row>
      <xdr:rowOff>38101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217B8838-A0E6-4866-8EE0-9E5D03A42C85}"/>
            </a:ext>
          </a:extLst>
        </xdr:cNvPr>
        <xdr:cNvSpPr/>
      </xdr:nvSpPr>
      <xdr:spPr>
        <a:xfrm>
          <a:off x="2905061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28511</xdr:colOff>
      <xdr:row>85</xdr:row>
      <xdr:rowOff>302</xdr:rowOff>
    </xdr:from>
    <xdr:to>
      <xdr:col>11</xdr:col>
      <xdr:colOff>190499</xdr:colOff>
      <xdr:row>86</xdr:row>
      <xdr:rowOff>38101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FBEBB683-BB14-43E5-903F-336333D2EC21}"/>
            </a:ext>
          </a:extLst>
        </xdr:cNvPr>
        <xdr:cNvSpPr/>
      </xdr:nvSpPr>
      <xdr:spPr>
        <a:xfrm>
          <a:off x="3124136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28511</xdr:colOff>
      <xdr:row>85</xdr:row>
      <xdr:rowOff>302</xdr:rowOff>
    </xdr:from>
    <xdr:to>
      <xdr:col>12</xdr:col>
      <xdr:colOff>190499</xdr:colOff>
      <xdr:row>86</xdr:row>
      <xdr:rowOff>38101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13CBA3C5-D433-47D9-A7F1-B8F8C21E78D1}"/>
            </a:ext>
          </a:extLst>
        </xdr:cNvPr>
        <xdr:cNvSpPr/>
      </xdr:nvSpPr>
      <xdr:spPr>
        <a:xfrm>
          <a:off x="3343211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33274</xdr:colOff>
      <xdr:row>85</xdr:row>
      <xdr:rowOff>302</xdr:rowOff>
    </xdr:from>
    <xdr:to>
      <xdr:col>13</xdr:col>
      <xdr:colOff>195262</xdr:colOff>
      <xdr:row>86</xdr:row>
      <xdr:rowOff>38101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6DF73AAA-F6F5-404C-A493-745B04B551F6}"/>
            </a:ext>
          </a:extLst>
        </xdr:cNvPr>
        <xdr:cNvSpPr/>
      </xdr:nvSpPr>
      <xdr:spPr>
        <a:xfrm>
          <a:off x="3567049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28511</xdr:colOff>
      <xdr:row>85</xdr:row>
      <xdr:rowOff>302</xdr:rowOff>
    </xdr:from>
    <xdr:to>
      <xdr:col>14</xdr:col>
      <xdr:colOff>190499</xdr:colOff>
      <xdr:row>86</xdr:row>
      <xdr:rowOff>38101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26AA0148-C054-4F18-B185-2FB2462BD4D8}"/>
            </a:ext>
          </a:extLst>
        </xdr:cNvPr>
        <xdr:cNvSpPr/>
      </xdr:nvSpPr>
      <xdr:spPr>
        <a:xfrm>
          <a:off x="3781361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28511</xdr:colOff>
      <xdr:row>85</xdr:row>
      <xdr:rowOff>302</xdr:rowOff>
    </xdr:from>
    <xdr:to>
      <xdr:col>15</xdr:col>
      <xdr:colOff>190499</xdr:colOff>
      <xdr:row>86</xdr:row>
      <xdr:rowOff>38101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7326DCCC-96DA-408A-A6AF-6A772D59D8C1}"/>
            </a:ext>
          </a:extLst>
        </xdr:cNvPr>
        <xdr:cNvSpPr/>
      </xdr:nvSpPr>
      <xdr:spPr>
        <a:xfrm>
          <a:off x="4000436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28511</xdr:colOff>
      <xdr:row>85</xdr:row>
      <xdr:rowOff>302</xdr:rowOff>
    </xdr:from>
    <xdr:to>
      <xdr:col>16</xdr:col>
      <xdr:colOff>190499</xdr:colOff>
      <xdr:row>86</xdr:row>
      <xdr:rowOff>38101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64B4AADF-802A-4B50-B96B-B6DE4FA04E16}"/>
            </a:ext>
          </a:extLst>
        </xdr:cNvPr>
        <xdr:cNvSpPr/>
      </xdr:nvSpPr>
      <xdr:spPr>
        <a:xfrm>
          <a:off x="4219511" y="1776715"/>
          <a:ext cx="161988" cy="16638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6</xdr:row>
      <xdr:rowOff>66261</xdr:rowOff>
    </xdr:from>
    <xdr:to>
      <xdr:col>1</xdr:col>
      <xdr:colOff>710712</xdr:colOff>
      <xdr:row>10</xdr:row>
      <xdr:rowOff>49696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74543" y="637761"/>
          <a:ext cx="877957" cy="38641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</a:t>
          </a:r>
          <a:r>
            <a:rPr kumimoji="1" lang="en-US" altLang="ja-JP" sz="1800"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社</a:t>
          </a:r>
        </a:p>
      </xdr:txBody>
    </xdr:sp>
    <xdr:clientData/>
  </xdr:twoCellAnchor>
  <xdr:twoCellAnchor>
    <xdr:from>
      <xdr:col>19</xdr:col>
      <xdr:colOff>8282</xdr:colOff>
      <xdr:row>11</xdr:row>
      <xdr:rowOff>24847</xdr:rowOff>
    </xdr:from>
    <xdr:to>
      <xdr:col>25</xdr:col>
      <xdr:colOff>330476</xdr:colOff>
      <xdr:row>11</xdr:row>
      <xdr:rowOff>24847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5247032" y="1110697"/>
          <a:ext cx="179856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3</xdr:row>
      <xdr:rowOff>91109</xdr:rowOff>
    </xdr:from>
    <xdr:to>
      <xdr:col>1</xdr:col>
      <xdr:colOff>629478</xdr:colOff>
      <xdr:row>6</xdr:row>
      <xdr:rowOff>16565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23630" y="376859"/>
          <a:ext cx="643973" cy="211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4</xdr:col>
      <xdr:colOff>29612</xdr:colOff>
      <xdr:row>17</xdr:row>
      <xdr:rowOff>10560</xdr:rowOff>
    </xdr:from>
    <xdr:to>
      <xdr:col>4</xdr:col>
      <xdr:colOff>180975</xdr:colOff>
      <xdr:row>18</xdr:row>
      <xdr:rowOff>33338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591712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8282</xdr:colOff>
      <xdr:row>9</xdr:row>
      <xdr:rowOff>8518</xdr:rowOff>
    </xdr:from>
    <xdr:to>
      <xdr:col>25</xdr:col>
      <xdr:colOff>330476</xdr:colOff>
      <xdr:row>9</xdr:row>
      <xdr:rowOff>8518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>
          <a:off x="5247032" y="884818"/>
          <a:ext cx="179856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18</xdr:row>
      <xdr:rowOff>74544</xdr:rowOff>
    </xdr:from>
    <xdr:to>
      <xdr:col>1</xdr:col>
      <xdr:colOff>935934</xdr:colOff>
      <xdr:row>23</xdr:row>
      <xdr:rowOff>16566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>
        <a:xfrm>
          <a:off x="227357" y="2065269"/>
          <a:ext cx="880027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109904</xdr:rowOff>
    </xdr:from>
    <xdr:to>
      <xdr:col>1</xdr:col>
      <xdr:colOff>871904</xdr:colOff>
      <xdr:row>21</xdr:row>
      <xdr:rowOff>109904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 flipH="1" flipV="1">
          <a:off x="219075" y="1433879"/>
          <a:ext cx="87190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74543</xdr:colOff>
      <xdr:row>74</xdr:row>
      <xdr:rowOff>66261</xdr:rowOff>
    </xdr:from>
    <xdr:to>
      <xdr:col>1</xdr:col>
      <xdr:colOff>710712</xdr:colOff>
      <xdr:row>78</xdr:row>
      <xdr:rowOff>49696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74543" y="637761"/>
          <a:ext cx="855977" cy="38641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</a:t>
          </a:r>
          <a:r>
            <a:rPr kumimoji="1" lang="en-US" altLang="ja-JP" sz="1800"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社</a:t>
          </a:r>
        </a:p>
      </xdr:txBody>
    </xdr:sp>
    <xdr:clientData/>
  </xdr:twoCellAnchor>
  <xdr:twoCellAnchor>
    <xdr:from>
      <xdr:col>19</xdr:col>
      <xdr:colOff>8282</xdr:colOff>
      <xdr:row>79</xdr:row>
      <xdr:rowOff>24847</xdr:rowOff>
    </xdr:from>
    <xdr:to>
      <xdr:col>25</xdr:col>
      <xdr:colOff>330476</xdr:colOff>
      <xdr:row>79</xdr:row>
      <xdr:rowOff>24847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4895340" y="1101905"/>
          <a:ext cx="181249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71</xdr:row>
      <xdr:rowOff>91109</xdr:rowOff>
    </xdr:from>
    <xdr:to>
      <xdr:col>1</xdr:col>
      <xdr:colOff>629478</xdr:colOff>
      <xdr:row>74</xdr:row>
      <xdr:rowOff>16565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223630" y="376859"/>
          <a:ext cx="625656" cy="211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19</xdr:col>
      <xdr:colOff>8282</xdr:colOff>
      <xdr:row>77</xdr:row>
      <xdr:rowOff>8518</xdr:rowOff>
    </xdr:from>
    <xdr:to>
      <xdr:col>25</xdr:col>
      <xdr:colOff>330476</xdr:colOff>
      <xdr:row>77</xdr:row>
      <xdr:rowOff>8518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>
          <a:off x="4895340" y="880422"/>
          <a:ext cx="181249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86</xdr:row>
      <xdr:rowOff>74544</xdr:rowOff>
    </xdr:from>
    <xdr:to>
      <xdr:col>1</xdr:col>
      <xdr:colOff>935934</xdr:colOff>
      <xdr:row>91</xdr:row>
      <xdr:rowOff>16566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>
          <a:off x="228090" y="2045486"/>
          <a:ext cx="880027" cy="60144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81</xdr:row>
      <xdr:rowOff>109904</xdr:rowOff>
    </xdr:from>
    <xdr:to>
      <xdr:col>1</xdr:col>
      <xdr:colOff>871904</xdr:colOff>
      <xdr:row>89</xdr:row>
      <xdr:rowOff>109904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/>
      </xdr:nvCxnSpPr>
      <xdr:spPr>
        <a:xfrm flipH="1" flipV="1">
          <a:off x="219808" y="1421423"/>
          <a:ext cx="871904" cy="10550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54</xdr:col>
      <xdr:colOff>392425</xdr:colOff>
      <xdr:row>31</xdr:row>
      <xdr:rowOff>138450</xdr:rowOff>
    </xdr:from>
    <xdr:ext cx="65" cy="172227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64902196-1FB4-4054-9643-A2882A997CB0}"/>
            </a:ext>
          </a:extLst>
        </xdr:cNvPr>
        <xdr:cNvSpPr txBox="1"/>
      </xdr:nvSpPr>
      <xdr:spPr>
        <a:xfrm>
          <a:off x="17108800" y="4243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54</xdr:col>
      <xdr:colOff>516834</xdr:colOff>
      <xdr:row>40</xdr:row>
      <xdr:rowOff>86139</xdr:rowOff>
    </xdr:from>
    <xdr:to>
      <xdr:col>55</xdr:col>
      <xdr:colOff>165652</xdr:colOff>
      <xdr:row>40</xdr:row>
      <xdr:rowOff>86139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99807F62-CF41-456F-9100-EFE6601AC6E3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56</xdr:col>
      <xdr:colOff>7499</xdr:colOff>
      <xdr:row>28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" name="テキスト ボックス 69">
              <a:extLst>
                <a:ext uri="{FF2B5EF4-FFF2-40B4-BE49-F238E27FC236}">
                  <a16:creationId xmlns:a16="http://schemas.microsoft.com/office/drawing/2014/main" id="{7090B1FB-83D7-4849-9FB5-10B58968858F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70" name="テキスト ボックス 69">
              <a:extLst>
                <a:ext uri="{FF2B5EF4-FFF2-40B4-BE49-F238E27FC236}">
                  <a16:creationId xmlns:a16="http://schemas.microsoft.com/office/drawing/2014/main" id="{7090B1FB-83D7-4849-9FB5-10B58968858F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56</xdr:col>
      <xdr:colOff>127069</xdr:colOff>
      <xdr:row>29</xdr:row>
      <xdr:rowOff>12721</xdr:rowOff>
    </xdr:from>
    <xdr:to>
      <xdr:col>56</xdr:col>
      <xdr:colOff>413646</xdr:colOff>
      <xdr:row>29</xdr:row>
      <xdr:rowOff>12721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B7DEDD60-82BF-4924-A9F6-2D9920371141}"/>
            </a:ext>
          </a:extLst>
        </xdr:cNvPr>
        <xdr:cNvCxnSpPr/>
      </xdr:nvCxnSpPr>
      <xdr:spPr>
        <a:xfrm>
          <a:off x="18015019" y="3756046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236622</xdr:colOff>
      <xdr:row>28</xdr:row>
      <xdr:rowOff>16042</xdr:rowOff>
    </xdr:from>
    <xdr:to>
      <xdr:col>56</xdr:col>
      <xdr:colOff>293228</xdr:colOff>
      <xdr:row>28</xdr:row>
      <xdr:rowOff>159734</xdr:rowOff>
    </xdr:to>
    <xdr:sp macro="" textlink="">
      <xdr:nvSpPr>
        <xdr:cNvPr id="72" name="矢印: 下 71">
          <a:extLst>
            <a:ext uri="{FF2B5EF4-FFF2-40B4-BE49-F238E27FC236}">
              <a16:creationId xmlns:a16="http://schemas.microsoft.com/office/drawing/2014/main" id="{C231D096-B4CA-43C5-987A-807D6E1A686E}"/>
            </a:ext>
          </a:extLst>
        </xdr:cNvPr>
        <xdr:cNvSpPr/>
      </xdr:nvSpPr>
      <xdr:spPr>
        <a:xfrm>
          <a:off x="18124572" y="357839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257393</xdr:colOff>
      <xdr:row>27</xdr:row>
      <xdr:rowOff>70092</xdr:rowOff>
    </xdr:from>
    <xdr:to>
      <xdr:col>40</xdr:col>
      <xdr:colOff>31174</xdr:colOff>
      <xdr:row>27</xdr:row>
      <xdr:rowOff>115811</xdr:rowOff>
    </xdr:to>
    <xdr:sp macro="" textlink="">
      <xdr:nvSpPr>
        <xdr:cNvPr id="73" name="矢印: 右 72">
          <a:extLst>
            <a:ext uri="{FF2B5EF4-FFF2-40B4-BE49-F238E27FC236}">
              <a16:creationId xmlns:a16="http://schemas.microsoft.com/office/drawing/2014/main" id="{6AD53D89-73FC-4EB3-8451-77126D450DD8}"/>
            </a:ext>
          </a:extLst>
        </xdr:cNvPr>
        <xdr:cNvSpPr/>
      </xdr:nvSpPr>
      <xdr:spPr>
        <a:xfrm>
          <a:off x="11668343" y="3451467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250465</xdr:colOff>
      <xdr:row>27</xdr:row>
      <xdr:rowOff>87410</xdr:rowOff>
    </xdr:from>
    <xdr:to>
      <xdr:col>36</xdr:col>
      <xdr:colOff>24246</xdr:colOff>
      <xdr:row>27</xdr:row>
      <xdr:rowOff>133129</xdr:rowOff>
    </xdr:to>
    <xdr:sp macro="" textlink="">
      <xdr:nvSpPr>
        <xdr:cNvPr id="74" name="矢印: 右 73">
          <a:extLst>
            <a:ext uri="{FF2B5EF4-FFF2-40B4-BE49-F238E27FC236}">
              <a16:creationId xmlns:a16="http://schemas.microsoft.com/office/drawing/2014/main" id="{B84FB3C7-BEA6-4DFC-BEBA-2C79F53CFCAB}"/>
            </a:ext>
          </a:extLst>
        </xdr:cNvPr>
        <xdr:cNvSpPr/>
      </xdr:nvSpPr>
      <xdr:spPr>
        <a:xfrm>
          <a:off x="10480315" y="346878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250465</xdr:colOff>
      <xdr:row>28</xdr:row>
      <xdr:rowOff>77018</xdr:rowOff>
    </xdr:from>
    <xdr:to>
      <xdr:col>36</xdr:col>
      <xdr:colOff>24246</xdr:colOff>
      <xdr:row>28</xdr:row>
      <xdr:rowOff>122737</xdr:rowOff>
    </xdr:to>
    <xdr:sp macro="" textlink="">
      <xdr:nvSpPr>
        <xdr:cNvPr id="75" name="矢印: 右 74">
          <a:extLst>
            <a:ext uri="{FF2B5EF4-FFF2-40B4-BE49-F238E27FC236}">
              <a16:creationId xmlns:a16="http://schemas.microsoft.com/office/drawing/2014/main" id="{F070E38B-E2E0-41A2-B2C8-FD211A253A76}"/>
            </a:ext>
          </a:extLst>
        </xdr:cNvPr>
        <xdr:cNvSpPr/>
      </xdr:nvSpPr>
      <xdr:spPr>
        <a:xfrm>
          <a:off x="10480315" y="3639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250465</xdr:colOff>
      <xdr:row>29</xdr:row>
      <xdr:rowOff>66627</xdr:rowOff>
    </xdr:from>
    <xdr:to>
      <xdr:col>36</xdr:col>
      <xdr:colOff>24246</xdr:colOff>
      <xdr:row>29</xdr:row>
      <xdr:rowOff>112346</xdr:rowOff>
    </xdr:to>
    <xdr:sp macro="" textlink="">
      <xdr:nvSpPr>
        <xdr:cNvPr id="76" name="矢印: 右 75">
          <a:extLst>
            <a:ext uri="{FF2B5EF4-FFF2-40B4-BE49-F238E27FC236}">
              <a16:creationId xmlns:a16="http://schemas.microsoft.com/office/drawing/2014/main" id="{ED378752-90E8-4BCE-BEC0-A815FAB542F5}"/>
            </a:ext>
          </a:extLst>
        </xdr:cNvPr>
        <xdr:cNvSpPr/>
      </xdr:nvSpPr>
      <xdr:spPr>
        <a:xfrm>
          <a:off x="10480315" y="380995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250465</xdr:colOff>
      <xdr:row>30</xdr:row>
      <xdr:rowOff>73554</xdr:rowOff>
    </xdr:from>
    <xdr:to>
      <xdr:col>36</xdr:col>
      <xdr:colOff>24246</xdr:colOff>
      <xdr:row>30</xdr:row>
      <xdr:rowOff>119273</xdr:rowOff>
    </xdr:to>
    <xdr:sp macro="" textlink="">
      <xdr:nvSpPr>
        <xdr:cNvPr id="77" name="矢印: 右 76">
          <a:extLst>
            <a:ext uri="{FF2B5EF4-FFF2-40B4-BE49-F238E27FC236}">
              <a16:creationId xmlns:a16="http://schemas.microsoft.com/office/drawing/2014/main" id="{F06B1CC8-9D15-4690-8E57-689B1402C4E3}"/>
            </a:ext>
          </a:extLst>
        </xdr:cNvPr>
        <xdr:cNvSpPr/>
      </xdr:nvSpPr>
      <xdr:spPr>
        <a:xfrm>
          <a:off x="10480315" y="3997854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250465</xdr:colOff>
      <xdr:row>31</xdr:row>
      <xdr:rowOff>59700</xdr:rowOff>
    </xdr:from>
    <xdr:to>
      <xdr:col>36</xdr:col>
      <xdr:colOff>24246</xdr:colOff>
      <xdr:row>31</xdr:row>
      <xdr:rowOff>105419</xdr:rowOff>
    </xdr:to>
    <xdr:sp macro="" textlink="">
      <xdr:nvSpPr>
        <xdr:cNvPr id="78" name="矢印: 右 77">
          <a:extLst>
            <a:ext uri="{FF2B5EF4-FFF2-40B4-BE49-F238E27FC236}">
              <a16:creationId xmlns:a16="http://schemas.microsoft.com/office/drawing/2014/main" id="{0E97AFC2-2F27-4A95-B238-A384234FE918}"/>
            </a:ext>
          </a:extLst>
        </xdr:cNvPr>
        <xdr:cNvSpPr/>
      </xdr:nvSpPr>
      <xdr:spPr>
        <a:xfrm>
          <a:off x="10480315" y="416497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257393</xdr:colOff>
      <xdr:row>28</xdr:row>
      <xdr:rowOff>70092</xdr:rowOff>
    </xdr:from>
    <xdr:to>
      <xdr:col>40</xdr:col>
      <xdr:colOff>31174</xdr:colOff>
      <xdr:row>28</xdr:row>
      <xdr:rowOff>115811</xdr:rowOff>
    </xdr:to>
    <xdr:sp macro="" textlink="">
      <xdr:nvSpPr>
        <xdr:cNvPr id="79" name="矢印: 右 78">
          <a:extLst>
            <a:ext uri="{FF2B5EF4-FFF2-40B4-BE49-F238E27FC236}">
              <a16:creationId xmlns:a16="http://schemas.microsoft.com/office/drawing/2014/main" id="{5A3605F3-D774-4D51-BF9C-740079AEB2E7}"/>
            </a:ext>
          </a:extLst>
        </xdr:cNvPr>
        <xdr:cNvSpPr/>
      </xdr:nvSpPr>
      <xdr:spPr>
        <a:xfrm>
          <a:off x="11668343" y="363244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257393</xdr:colOff>
      <xdr:row>29</xdr:row>
      <xdr:rowOff>70093</xdr:rowOff>
    </xdr:from>
    <xdr:to>
      <xdr:col>40</xdr:col>
      <xdr:colOff>31174</xdr:colOff>
      <xdr:row>29</xdr:row>
      <xdr:rowOff>115812</xdr:rowOff>
    </xdr:to>
    <xdr:sp macro="" textlink="">
      <xdr:nvSpPr>
        <xdr:cNvPr id="80" name="矢印: 右 79">
          <a:extLst>
            <a:ext uri="{FF2B5EF4-FFF2-40B4-BE49-F238E27FC236}">
              <a16:creationId xmlns:a16="http://schemas.microsoft.com/office/drawing/2014/main" id="{F7992DAF-AA47-4A7D-B151-46E09B0A74F5}"/>
            </a:ext>
          </a:extLst>
        </xdr:cNvPr>
        <xdr:cNvSpPr/>
      </xdr:nvSpPr>
      <xdr:spPr>
        <a:xfrm>
          <a:off x="11668343" y="381341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257393</xdr:colOff>
      <xdr:row>30</xdr:row>
      <xdr:rowOff>70093</xdr:rowOff>
    </xdr:from>
    <xdr:to>
      <xdr:col>40</xdr:col>
      <xdr:colOff>31174</xdr:colOff>
      <xdr:row>30</xdr:row>
      <xdr:rowOff>115812</xdr:rowOff>
    </xdr:to>
    <xdr:sp macro="" textlink="">
      <xdr:nvSpPr>
        <xdr:cNvPr id="81" name="矢印: 右 80">
          <a:extLst>
            <a:ext uri="{FF2B5EF4-FFF2-40B4-BE49-F238E27FC236}">
              <a16:creationId xmlns:a16="http://schemas.microsoft.com/office/drawing/2014/main" id="{FF82823A-C429-4365-A670-5A80332BB4F4}"/>
            </a:ext>
          </a:extLst>
        </xdr:cNvPr>
        <xdr:cNvSpPr/>
      </xdr:nvSpPr>
      <xdr:spPr>
        <a:xfrm>
          <a:off x="11668343" y="3994393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257393</xdr:colOff>
      <xdr:row>31</xdr:row>
      <xdr:rowOff>70093</xdr:rowOff>
    </xdr:from>
    <xdr:to>
      <xdr:col>40</xdr:col>
      <xdr:colOff>31174</xdr:colOff>
      <xdr:row>31</xdr:row>
      <xdr:rowOff>115812</xdr:rowOff>
    </xdr:to>
    <xdr:sp macro="" textlink="">
      <xdr:nvSpPr>
        <xdr:cNvPr id="82" name="矢印: 右 81">
          <a:extLst>
            <a:ext uri="{FF2B5EF4-FFF2-40B4-BE49-F238E27FC236}">
              <a16:creationId xmlns:a16="http://schemas.microsoft.com/office/drawing/2014/main" id="{FE1D129B-2531-46B4-BBA0-CE9CC10A5D40}"/>
            </a:ext>
          </a:extLst>
        </xdr:cNvPr>
        <xdr:cNvSpPr/>
      </xdr:nvSpPr>
      <xdr:spPr>
        <a:xfrm>
          <a:off x="11668343" y="4175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54</xdr:col>
      <xdr:colOff>344556</xdr:colOff>
      <xdr:row>43</xdr:row>
      <xdr:rowOff>1</xdr:rowOff>
    </xdr:from>
    <xdr:to>
      <xdr:col>61</xdr:col>
      <xdr:colOff>538431</xdr:colOff>
      <xdr:row>64</xdr:row>
      <xdr:rowOff>55152</xdr:rowOff>
    </xdr:to>
    <xdr:pic>
      <xdr:nvPicPr>
        <xdr:cNvPr id="83" name="図 82">
          <a:extLst>
            <a:ext uri="{FF2B5EF4-FFF2-40B4-BE49-F238E27FC236}">
              <a16:creationId xmlns:a16="http://schemas.microsoft.com/office/drawing/2014/main" id="{48C6B773-ACBD-417A-9D8F-4FD5CFA09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60931" y="6276976"/>
          <a:ext cx="3889575" cy="3855626"/>
        </a:xfrm>
        <a:prstGeom prst="rect">
          <a:avLst/>
        </a:prstGeom>
      </xdr:spPr>
    </xdr:pic>
    <xdr:clientData/>
  </xdr:twoCellAnchor>
  <xdr:twoCellAnchor>
    <xdr:from>
      <xdr:col>59</xdr:col>
      <xdr:colOff>159026</xdr:colOff>
      <xdr:row>42</xdr:row>
      <xdr:rowOff>72887</xdr:rowOff>
    </xdr:from>
    <xdr:to>
      <xdr:col>60</xdr:col>
      <xdr:colOff>205408</xdr:colOff>
      <xdr:row>50</xdr:row>
      <xdr:rowOff>86139</xdr:rowOff>
    </xdr:to>
    <xdr:cxnSp macro="">
      <xdr:nvCxnSpPr>
        <xdr:cNvPr id="84" name="直線矢印コネクタ 83">
          <a:extLst>
            <a:ext uri="{FF2B5EF4-FFF2-40B4-BE49-F238E27FC236}">
              <a16:creationId xmlns:a16="http://schemas.microsoft.com/office/drawing/2014/main" id="{AFBC4E68-5DE1-4924-894F-6203B579C5A7}"/>
            </a:ext>
          </a:extLst>
        </xdr:cNvPr>
        <xdr:cNvCxnSpPr/>
      </xdr:nvCxnSpPr>
      <xdr:spPr>
        <a:xfrm>
          <a:off x="19485251" y="6168887"/>
          <a:ext cx="503582" cy="146105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54</xdr:col>
      <xdr:colOff>265044</xdr:colOff>
      <xdr:row>36</xdr:row>
      <xdr:rowOff>165652</xdr:rowOff>
    </xdr:from>
    <xdr:to>
      <xdr:col>61</xdr:col>
      <xdr:colOff>45720</xdr:colOff>
      <xdr:row>39</xdr:row>
      <xdr:rowOff>41366</xdr:rowOff>
    </xdr:to>
    <xdr:pic>
      <xdr:nvPicPr>
        <xdr:cNvPr id="85" name="図 84">
          <a:extLst>
            <a:ext uri="{FF2B5EF4-FFF2-40B4-BE49-F238E27FC236}">
              <a16:creationId xmlns:a16="http://schemas.microsoft.com/office/drawing/2014/main" id="{76D6A69E-58DD-4814-A70F-215725247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81419" y="5175802"/>
          <a:ext cx="3476376" cy="418639"/>
        </a:xfrm>
        <a:prstGeom prst="rect">
          <a:avLst/>
        </a:prstGeom>
      </xdr:spPr>
    </xdr:pic>
    <xdr:clientData/>
  </xdr:twoCellAnchor>
  <xdr:twoCellAnchor>
    <xdr:from>
      <xdr:col>54</xdr:col>
      <xdr:colOff>284922</xdr:colOff>
      <xdr:row>37</xdr:row>
      <xdr:rowOff>46383</xdr:rowOff>
    </xdr:from>
    <xdr:to>
      <xdr:col>60</xdr:col>
      <xdr:colOff>569843</xdr:colOff>
      <xdr:row>39</xdr:row>
      <xdr:rowOff>39756</xdr:rowOff>
    </xdr:to>
    <xdr:sp macro="" textlink="">
      <xdr:nvSpPr>
        <xdr:cNvPr id="86" name="正方形/長方形 85">
          <a:extLst>
            <a:ext uri="{FF2B5EF4-FFF2-40B4-BE49-F238E27FC236}">
              <a16:creationId xmlns:a16="http://schemas.microsoft.com/office/drawing/2014/main" id="{05644A84-EE67-4B29-81C7-C1BBA8B47982}"/>
            </a:ext>
          </a:extLst>
        </xdr:cNvPr>
        <xdr:cNvSpPr/>
      </xdr:nvSpPr>
      <xdr:spPr>
        <a:xfrm>
          <a:off x="17001297" y="5237508"/>
          <a:ext cx="3351971" cy="35532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589722</xdr:colOff>
      <xdr:row>36</xdr:row>
      <xdr:rowOff>26505</xdr:rowOff>
    </xdr:from>
    <xdr:to>
      <xdr:col>55</xdr:col>
      <xdr:colOff>39756</xdr:colOff>
      <xdr:row>37</xdr:row>
      <xdr:rowOff>39757</xdr:rowOff>
    </xdr:to>
    <xdr:cxnSp macro="">
      <xdr:nvCxnSpPr>
        <xdr:cNvPr id="87" name="直線矢印コネクタ 86">
          <a:extLst>
            <a:ext uri="{FF2B5EF4-FFF2-40B4-BE49-F238E27FC236}">
              <a16:creationId xmlns:a16="http://schemas.microsoft.com/office/drawing/2014/main" id="{9ED0A0DB-7F14-4BC9-9A5E-182EF96C7E1B}"/>
            </a:ext>
          </a:extLst>
        </xdr:cNvPr>
        <xdr:cNvCxnSpPr/>
      </xdr:nvCxnSpPr>
      <xdr:spPr>
        <a:xfrm>
          <a:off x="17306097" y="5036655"/>
          <a:ext cx="78684" cy="19422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291549</xdr:colOff>
      <xdr:row>8</xdr:row>
      <xdr:rowOff>22860</xdr:rowOff>
    </xdr:from>
    <xdr:to>
      <xdr:col>46</xdr:col>
      <xdr:colOff>238539</xdr:colOff>
      <xdr:row>8</xdr:row>
      <xdr:rowOff>22860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BD8D0D26-B179-4FD8-B11D-8C412D586DA6}"/>
            </a:ext>
          </a:extLst>
        </xdr:cNvPr>
        <xdr:cNvCxnSpPr/>
      </xdr:nvCxnSpPr>
      <xdr:spPr>
        <a:xfrm>
          <a:off x="11997774" y="794385"/>
          <a:ext cx="17567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11</xdr:row>
      <xdr:rowOff>98729</xdr:rowOff>
    </xdr:from>
    <xdr:to>
      <xdr:col>46</xdr:col>
      <xdr:colOff>238539</xdr:colOff>
      <xdr:row>11</xdr:row>
      <xdr:rowOff>98729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5784E612-E702-4A20-B59F-FE998A8E9240}"/>
            </a:ext>
          </a:extLst>
        </xdr:cNvPr>
        <xdr:cNvCxnSpPr/>
      </xdr:nvCxnSpPr>
      <xdr:spPr>
        <a:xfrm>
          <a:off x="12001500" y="1184579"/>
          <a:ext cx="17530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516834</xdr:colOff>
      <xdr:row>40</xdr:row>
      <xdr:rowOff>86139</xdr:rowOff>
    </xdr:from>
    <xdr:to>
      <xdr:col>55</xdr:col>
      <xdr:colOff>165652</xdr:colOff>
      <xdr:row>40</xdr:row>
      <xdr:rowOff>86139</xdr:rowOff>
    </xdr:to>
    <xdr:cxnSp macro="">
      <xdr:nvCxnSpPr>
        <xdr:cNvPr id="90" name="直線矢印コネクタ 89">
          <a:extLst>
            <a:ext uri="{FF2B5EF4-FFF2-40B4-BE49-F238E27FC236}">
              <a16:creationId xmlns:a16="http://schemas.microsoft.com/office/drawing/2014/main" id="{78D33C58-868B-4BF7-8DBB-6F3F9AD9C105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447978</xdr:colOff>
      <xdr:row>41</xdr:row>
      <xdr:rowOff>19190</xdr:rowOff>
    </xdr:from>
    <xdr:to>
      <xdr:col>61</xdr:col>
      <xdr:colOff>117794</xdr:colOff>
      <xdr:row>41</xdr:row>
      <xdr:rowOff>171590</xdr:rowOff>
    </xdr:to>
    <xdr:sp macro="" textlink="">
      <xdr:nvSpPr>
        <xdr:cNvPr id="91" name="四角形: 角を丸くする 90">
          <a:extLst>
            <a:ext uri="{FF2B5EF4-FFF2-40B4-BE49-F238E27FC236}">
              <a16:creationId xmlns:a16="http://schemas.microsoft.com/office/drawing/2014/main" id="{64A781F6-A875-4F88-B633-C9F7C522CD99}"/>
            </a:ext>
          </a:extLst>
        </xdr:cNvPr>
        <xdr:cNvSpPr/>
      </xdr:nvSpPr>
      <xdr:spPr>
        <a:xfrm>
          <a:off x="20313318" y="5734190"/>
          <a:ext cx="30227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84978</xdr:colOff>
      <xdr:row>40</xdr:row>
      <xdr:rowOff>80424</xdr:rowOff>
    </xdr:from>
    <xdr:to>
      <xdr:col>59</xdr:col>
      <xdr:colOff>383153</xdr:colOff>
      <xdr:row>40</xdr:row>
      <xdr:rowOff>80424</xdr:rowOff>
    </xdr:to>
    <xdr:cxnSp macro="">
      <xdr:nvCxnSpPr>
        <xdr:cNvPr id="92" name="直線矢印コネクタ 91">
          <a:extLst>
            <a:ext uri="{FF2B5EF4-FFF2-40B4-BE49-F238E27FC236}">
              <a16:creationId xmlns:a16="http://schemas.microsoft.com/office/drawing/2014/main" id="{E412737E-ECCA-46EC-A9BA-0E4BE4851888}"/>
            </a:ext>
          </a:extLst>
        </xdr:cNvPr>
        <xdr:cNvCxnSpPr/>
      </xdr:nvCxnSpPr>
      <xdr:spPr>
        <a:xfrm>
          <a:off x="19493118" y="5620164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310559</xdr:colOff>
      <xdr:row>41</xdr:row>
      <xdr:rowOff>80185</xdr:rowOff>
    </xdr:from>
    <xdr:to>
      <xdr:col>58</xdr:col>
      <xdr:colOff>94140</xdr:colOff>
      <xdr:row>41</xdr:row>
      <xdr:rowOff>80185</xdr:rowOff>
    </xdr:to>
    <xdr:cxnSp macro="">
      <xdr:nvCxnSpPr>
        <xdr:cNvPr id="93" name="直線矢印コネクタ 92">
          <a:extLst>
            <a:ext uri="{FF2B5EF4-FFF2-40B4-BE49-F238E27FC236}">
              <a16:creationId xmlns:a16="http://schemas.microsoft.com/office/drawing/2014/main" id="{ADB48128-20A6-4A8C-8445-85E5A997FCBC}"/>
            </a:ext>
          </a:extLst>
        </xdr:cNvPr>
        <xdr:cNvCxnSpPr/>
      </xdr:nvCxnSpPr>
      <xdr:spPr>
        <a:xfrm>
          <a:off x="18728099" y="5795185"/>
          <a:ext cx="286501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62133</xdr:colOff>
      <xdr:row>41</xdr:row>
      <xdr:rowOff>89866</xdr:rowOff>
    </xdr:from>
    <xdr:to>
      <xdr:col>60</xdr:col>
      <xdr:colOff>359188</xdr:colOff>
      <xdr:row>41</xdr:row>
      <xdr:rowOff>89866</xdr:rowOff>
    </xdr:to>
    <xdr:cxnSp macro="">
      <xdr:nvCxnSpPr>
        <xdr:cNvPr id="94" name="直線矢印コネクタ 93">
          <a:extLst>
            <a:ext uri="{FF2B5EF4-FFF2-40B4-BE49-F238E27FC236}">
              <a16:creationId xmlns:a16="http://schemas.microsoft.com/office/drawing/2014/main" id="{88F7B10E-F2BB-441F-BF16-812CD2537FB5}"/>
            </a:ext>
          </a:extLst>
        </xdr:cNvPr>
        <xdr:cNvCxnSpPr/>
      </xdr:nvCxnSpPr>
      <xdr:spPr>
        <a:xfrm>
          <a:off x="19927473" y="5804866"/>
          <a:ext cx="29705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34374</xdr:colOff>
      <xdr:row>17</xdr:row>
      <xdr:rowOff>10560</xdr:rowOff>
    </xdr:from>
    <xdr:to>
      <xdr:col>5</xdr:col>
      <xdr:colOff>185737</xdr:colOff>
      <xdr:row>18</xdr:row>
      <xdr:rowOff>33338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E0DAB16-D609-B501-9A62-CC5AD0E55D42}"/>
            </a:ext>
          </a:extLst>
        </xdr:cNvPr>
        <xdr:cNvSpPr/>
      </xdr:nvSpPr>
      <xdr:spPr>
        <a:xfrm>
          <a:off x="1815549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34374</xdr:colOff>
      <xdr:row>17</xdr:row>
      <xdr:rowOff>10560</xdr:rowOff>
    </xdr:from>
    <xdr:to>
      <xdr:col>6</xdr:col>
      <xdr:colOff>185737</xdr:colOff>
      <xdr:row>18</xdr:row>
      <xdr:rowOff>33338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1FC507-BE3C-2625-3F1A-FD83767D61E5}"/>
            </a:ext>
          </a:extLst>
        </xdr:cNvPr>
        <xdr:cNvSpPr/>
      </xdr:nvSpPr>
      <xdr:spPr>
        <a:xfrm>
          <a:off x="2034624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34374</xdr:colOff>
      <xdr:row>17</xdr:row>
      <xdr:rowOff>10560</xdr:rowOff>
    </xdr:from>
    <xdr:to>
      <xdr:col>7</xdr:col>
      <xdr:colOff>185737</xdr:colOff>
      <xdr:row>18</xdr:row>
      <xdr:rowOff>33338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B2AC23A-737E-C9A7-975E-EBA843A715B6}"/>
            </a:ext>
          </a:extLst>
        </xdr:cNvPr>
        <xdr:cNvSpPr/>
      </xdr:nvSpPr>
      <xdr:spPr>
        <a:xfrm>
          <a:off x="2253699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34374</xdr:colOff>
      <xdr:row>17</xdr:row>
      <xdr:rowOff>10560</xdr:rowOff>
    </xdr:from>
    <xdr:to>
      <xdr:col>8</xdr:col>
      <xdr:colOff>185737</xdr:colOff>
      <xdr:row>18</xdr:row>
      <xdr:rowOff>33338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2D9F304-AAAA-8351-78F5-CCF0D7C03DDC}"/>
            </a:ext>
          </a:extLst>
        </xdr:cNvPr>
        <xdr:cNvSpPr/>
      </xdr:nvSpPr>
      <xdr:spPr>
        <a:xfrm>
          <a:off x="2472774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39136</xdr:colOff>
      <xdr:row>17</xdr:row>
      <xdr:rowOff>10560</xdr:rowOff>
    </xdr:from>
    <xdr:to>
      <xdr:col>9</xdr:col>
      <xdr:colOff>190499</xdr:colOff>
      <xdr:row>18</xdr:row>
      <xdr:rowOff>33338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02289C5-936B-6C71-E726-7BC5F03EC39F}"/>
            </a:ext>
          </a:extLst>
        </xdr:cNvPr>
        <xdr:cNvSpPr/>
      </xdr:nvSpPr>
      <xdr:spPr>
        <a:xfrm>
          <a:off x="2696611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39136</xdr:colOff>
      <xdr:row>17</xdr:row>
      <xdr:rowOff>10560</xdr:rowOff>
    </xdr:from>
    <xdr:to>
      <xdr:col>10</xdr:col>
      <xdr:colOff>190499</xdr:colOff>
      <xdr:row>18</xdr:row>
      <xdr:rowOff>33338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72AFD37-2796-5C39-680D-A2ED993074B4}"/>
            </a:ext>
          </a:extLst>
        </xdr:cNvPr>
        <xdr:cNvSpPr/>
      </xdr:nvSpPr>
      <xdr:spPr>
        <a:xfrm>
          <a:off x="2915686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43898</xdr:colOff>
      <xdr:row>17</xdr:row>
      <xdr:rowOff>10560</xdr:rowOff>
    </xdr:from>
    <xdr:to>
      <xdr:col>11</xdr:col>
      <xdr:colOff>195261</xdr:colOff>
      <xdr:row>18</xdr:row>
      <xdr:rowOff>33338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2B114DE-DE2B-0673-9186-58822A886E75}"/>
            </a:ext>
          </a:extLst>
        </xdr:cNvPr>
        <xdr:cNvSpPr/>
      </xdr:nvSpPr>
      <xdr:spPr>
        <a:xfrm>
          <a:off x="3139523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34373</xdr:colOff>
      <xdr:row>17</xdr:row>
      <xdr:rowOff>10560</xdr:rowOff>
    </xdr:from>
    <xdr:to>
      <xdr:col>12</xdr:col>
      <xdr:colOff>185736</xdr:colOff>
      <xdr:row>18</xdr:row>
      <xdr:rowOff>33338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19B677C-06F4-C8AA-9AF9-4FBECED6C6C9}"/>
            </a:ext>
          </a:extLst>
        </xdr:cNvPr>
        <xdr:cNvSpPr/>
      </xdr:nvSpPr>
      <xdr:spPr>
        <a:xfrm>
          <a:off x="3349073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34373</xdr:colOff>
      <xdr:row>17</xdr:row>
      <xdr:rowOff>10560</xdr:rowOff>
    </xdr:from>
    <xdr:to>
      <xdr:col>13</xdr:col>
      <xdr:colOff>185736</xdr:colOff>
      <xdr:row>18</xdr:row>
      <xdr:rowOff>33338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D0321E20-3B1B-F56C-E1C4-7465D7BFA4DC}"/>
            </a:ext>
          </a:extLst>
        </xdr:cNvPr>
        <xdr:cNvSpPr/>
      </xdr:nvSpPr>
      <xdr:spPr>
        <a:xfrm>
          <a:off x="3568148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34373</xdr:colOff>
      <xdr:row>17</xdr:row>
      <xdr:rowOff>10560</xdr:rowOff>
    </xdr:from>
    <xdr:to>
      <xdr:col>14</xdr:col>
      <xdr:colOff>185736</xdr:colOff>
      <xdr:row>18</xdr:row>
      <xdr:rowOff>33338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4C3E09EF-B093-651C-A2E7-090095C1973D}"/>
            </a:ext>
          </a:extLst>
        </xdr:cNvPr>
        <xdr:cNvSpPr/>
      </xdr:nvSpPr>
      <xdr:spPr>
        <a:xfrm>
          <a:off x="3787223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43898</xdr:colOff>
      <xdr:row>17</xdr:row>
      <xdr:rowOff>10560</xdr:rowOff>
    </xdr:from>
    <xdr:to>
      <xdr:col>15</xdr:col>
      <xdr:colOff>195261</xdr:colOff>
      <xdr:row>18</xdr:row>
      <xdr:rowOff>33338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91CC99CB-58C0-1A69-2AB0-9622C94A08DD}"/>
            </a:ext>
          </a:extLst>
        </xdr:cNvPr>
        <xdr:cNvSpPr/>
      </xdr:nvSpPr>
      <xdr:spPr>
        <a:xfrm>
          <a:off x="4015823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34373</xdr:colOff>
      <xdr:row>17</xdr:row>
      <xdr:rowOff>10560</xdr:rowOff>
    </xdr:from>
    <xdr:to>
      <xdr:col>16</xdr:col>
      <xdr:colOff>185736</xdr:colOff>
      <xdr:row>18</xdr:row>
      <xdr:rowOff>33338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7505FD1D-B822-9076-EBEA-B1400D5F759F}"/>
            </a:ext>
          </a:extLst>
        </xdr:cNvPr>
        <xdr:cNvSpPr/>
      </xdr:nvSpPr>
      <xdr:spPr>
        <a:xfrm>
          <a:off x="4225373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29612</xdr:colOff>
      <xdr:row>85</xdr:row>
      <xdr:rowOff>10560</xdr:rowOff>
    </xdr:from>
    <xdr:to>
      <xdr:col>4</xdr:col>
      <xdr:colOff>180975</xdr:colOff>
      <xdr:row>86</xdr:row>
      <xdr:rowOff>33338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3E24EFA8-D33F-4F1A-A280-9886C19C76FD}"/>
            </a:ext>
          </a:extLst>
        </xdr:cNvPr>
        <xdr:cNvSpPr/>
      </xdr:nvSpPr>
      <xdr:spPr>
        <a:xfrm>
          <a:off x="1591712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34374</xdr:colOff>
      <xdr:row>85</xdr:row>
      <xdr:rowOff>10560</xdr:rowOff>
    </xdr:from>
    <xdr:to>
      <xdr:col>5</xdr:col>
      <xdr:colOff>185737</xdr:colOff>
      <xdr:row>86</xdr:row>
      <xdr:rowOff>33338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B958B76D-F68C-4F00-B2DD-817C85B8AE72}"/>
            </a:ext>
          </a:extLst>
        </xdr:cNvPr>
        <xdr:cNvSpPr/>
      </xdr:nvSpPr>
      <xdr:spPr>
        <a:xfrm>
          <a:off x="1815549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34374</xdr:colOff>
      <xdr:row>85</xdr:row>
      <xdr:rowOff>10560</xdr:rowOff>
    </xdr:from>
    <xdr:to>
      <xdr:col>6</xdr:col>
      <xdr:colOff>185737</xdr:colOff>
      <xdr:row>86</xdr:row>
      <xdr:rowOff>33338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B8FCB1E3-1DD5-41BB-8270-57ADD16B12A2}"/>
            </a:ext>
          </a:extLst>
        </xdr:cNvPr>
        <xdr:cNvSpPr/>
      </xdr:nvSpPr>
      <xdr:spPr>
        <a:xfrm>
          <a:off x="2034624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34374</xdr:colOff>
      <xdr:row>85</xdr:row>
      <xdr:rowOff>10560</xdr:rowOff>
    </xdr:from>
    <xdr:to>
      <xdr:col>7</xdr:col>
      <xdr:colOff>185737</xdr:colOff>
      <xdr:row>86</xdr:row>
      <xdr:rowOff>33338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8B58F79E-229D-497C-8371-3121F8C33E4B}"/>
            </a:ext>
          </a:extLst>
        </xdr:cNvPr>
        <xdr:cNvSpPr/>
      </xdr:nvSpPr>
      <xdr:spPr>
        <a:xfrm>
          <a:off x="2253699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34374</xdr:colOff>
      <xdr:row>85</xdr:row>
      <xdr:rowOff>10560</xdr:rowOff>
    </xdr:from>
    <xdr:to>
      <xdr:col>8</xdr:col>
      <xdr:colOff>185737</xdr:colOff>
      <xdr:row>86</xdr:row>
      <xdr:rowOff>33338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736AFAD-F3C4-4D65-932D-046DC9B883F6}"/>
            </a:ext>
          </a:extLst>
        </xdr:cNvPr>
        <xdr:cNvSpPr/>
      </xdr:nvSpPr>
      <xdr:spPr>
        <a:xfrm>
          <a:off x="2472774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39136</xdr:colOff>
      <xdr:row>85</xdr:row>
      <xdr:rowOff>10560</xdr:rowOff>
    </xdr:from>
    <xdr:to>
      <xdr:col>9</xdr:col>
      <xdr:colOff>190499</xdr:colOff>
      <xdr:row>86</xdr:row>
      <xdr:rowOff>33338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9A2973BA-6D93-4B93-965C-20670E0178D3}"/>
            </a:ext>
          </a:extLst>
        </xdr:cNvPr>
        <xdr:cNvSpPr/>
      </xdr:nvSpPr>
      <xdr:spPr>
        <a:xfrm>
          <a:off x="2696611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39136</xdr:colOff>
      <xdr:row>85</xdr:row>
      <xdr:rowOff>10560</xdr:rowOff>
    </xdr:from>
    <xdr:to>
      <xdr:col>10</xdr:col>
      <xdr:colOff>190499</xdr:colOff>
      <xdr:row>86</xdr:row>
      <xdr:rowOff>33338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A3B52693-EF56-4CFC-80C4-A9AFA58B1FE7}"/>
            </a:ext>
          </a:extLst>
        </xdr:cNvPr>
        <xdr:cNvSpPr/>
      </xdr:nvSpPr>
      <xdr:spPr>
        <a:xfrm>
          <a:off x="2915686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43898</xdr:colOff>
      <xdr:row>85</xdr:row>
      <xdr:rowOff>10560</xdr:rowOff>
    </xdr:from>
    <xdr:to>
      <xdr:col>11</xdr:col>
      <xdr:colOff>195261</xdr:colOff>
      <xdr:row>86</xdr:row>
      <xdr:rowOff>33338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2D58C4BF-E455-4FC2-B54E-0EB1DACA1426}"/>
            </a:ext>
          </a:extLst>
        </xdr:cNvPr>
        <xdr:cNvSpPr/>
      </xdr:nvSpPr>
      <xdr:spPr>
        <a:xfrm>
          <a:off x="3139523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34373</xdr:colOff>
      <xdr:row>85</xdr:row>
      <xdr:rowOff>10560</xdr:rowOff>
    </xdr:from>
    <xdr:to>
      <xdr:col>12</xdr:col>
      <xdr:colOff>185736</xdr:colOff>
      <xdr:row>86</xdr:row>
      <xdr:rowOff>33338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C737037B-D377-43D4-A5E3-8CF026CAFE0C}"/>
            </a:ext>
          </a:extLst>
        </xdr:cNvPr>
        <xdr:cNvSpPr/>
      </xdr:nvSpPr>
      <xdr:spPr>
        <a:xfrm>
          <a:off x="3349073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34373</xdr:colOff>
      <xdr:row>85</xdr:row>
      <xdr:rowOff>10560</xdr:rowOff>
    </xdr:from>
    <xdr:to>
      <xdr:col>13</xdr:col>
      <xdr:colOff>185736</xdr:colOff>
      <xdr:row>86</xdr:row>
      <xdr:rowOff>33338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79212213-2912-4B97-BC00-90EB48CAFB1D}"/>
            </a:ext>
          </a:extLst>
        </xdr:cNvPr>
        <xdr:cNvSpPr/>
      </xdr:nvSpPr>
      <xdr:spPr>
        <a:xfrm>
          <a:off x="3568148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34373</xdr:colOff>
      <xdr:row>85</xdr:row>
      <xdr:rowOff>10560</xdr:rowOff>
    </xdr:from>
    <xdr:to>
      <xdr:col>14</xdr:col>
      <xdr:colOff>185736</xdr:colOff>
      <xdr:row>86</xdr:row>
      <xdr:rowOff>33338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F8FC1FE8-B6AB-4FFC-BB9D-7710EAB7A03C}"/>
            </a:ext>
          </a:extLst>
        </xdr:cNvPr>
        <xdr:cNvSpPr/>
      </xdr:nvSpPr>
      <xdr:spPr>
        <a:xfrm>
          <a:off x="3787223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43898</xdr:colOff>
      <xdr:row>85</xdr:row>
      <xdr:rowOff>10560</xdr:rowOff>
    </xdr:from>
    <xdr:to>
      <xdr:col>15</xdr:col>
      <xdr:colOff>195261</xdr:colOff>
      <xdr:row>86</xdr:row>
      <xdr:rowOff>33338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E5B719BD-2941-4404-BE8F-8D4C5597212A}"/>
            </a:ext>
          </a:extLst>
        </xdr:cNvPr>
        <xdr:cNvSpPr/>
      </xdr:nvSpPr>
      <xdr:spPr>
        <a:xfrm>
          <a:off x="4015823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34373</xdr:colOff>
      <xdr:row>85</xdr:row>
      <xdr:rowOff>10560</xdr:rowOff>
    </xdr:from>
    <xdr:to>
      <xdr:col>16</xdr:col>
      <xdr:colOff>185736</xdr:colOff>
      <xdr:row>86</xdr:row>
      <xdr:rowOff>33338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6CC176C4-A322-4F08-ACE7-7EF9E3BC6EE6}"/>
            </a:ext>
          </a:extLst>
        </xdr:cNvPr>
        <xdr:cNvSpPr/>
      </xdr:nvSpPr>
      <xdr:spPr>
        <a:xfrm>
          <a:off x="4225373" y="1786973"/>
          <a:ext cx="151363" cy="1513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6</xdr:row>
      <xdr:rowOff>66261</xdr:rowOff>
    </xdr:from>
    <xdr:to>
      <xdr:col>1</xdr:col>
      <xdr:colOff>745434</xdr:colOff>
      <xdr:row>10</xdr:row>
      <xdr:rowOff>49696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4543" y="637761"/>
          <a:ext cx="909016" cy="39301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</a:t>
          </a:r>
          <a:r>
            <a:rPr kumimoji="1" lang="en-US" altLang="ja-JP" sz="1800"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社</a:t>
          </a:r>
        </a:p>
      </xdr:txBody>
    </xdr:sp>
    <xdr:clientData/>
  </xdr:twoCellAnchor>
  <xdr:twoCellAnchor>
    <xdr:from>
      <xdr:col>18</xdr:col>
      <xdr:colOff>8282</xdr:colOff>
      <xdr:row>11</xdr:row>
      <xdr:rowOff>24847</xdr:rowOff>
    </xdr:from>
    <xdr:to>
      <xdr:col>24</xdr:col>
      <xdr:colOff>330476</xdr:colOff>
      <xdr:row>11</xdr:row>
      <xdr:rowOff>24847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5247032" y="1110697"/>
          <a:ext cx="179856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3</xdr:row>
      <xdr:rowOff>91109</xdr:rowOff>
    </xdr:from>
    <xdr:to>
      <xdr:col>1</xdr:col>
      <xdr:colOff>629478</xdr:colOff>
      <xdr:row>6</xdr:row>
      <xdr:rowOff>16565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223630" y="376859"/>
          <a:ext cx="643973" cy="211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18</xdr:col>
      <xdr:colOff>8282</xdr:colOff>
      <xdr:row>9</xdr:row>
      <xdr:rowOff>8518</xdr:rowOff>
    </xdr:from>
    <xdr:to>
      <xdr:col>24</xdr:col>
      <xdr:colOff>330476</xdr:colOff>
      <xdr:row>9</xdr:row>
      <xdr:rowOff>8518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>
          <a:off x="5247032" y="884818"/>
          <a:ext cx="179856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24850</xdr:colOff>
      <xdr:row>17</xdr:row>
      <xdr:rowOff>1403</xdr:rowOff>
    </xdr:from>
    <xdr:to>
      <xdr:col>4</xdr:col>
      <xdr:colOff>187569</xdr:colOff>
      <xdr:row>18</xdr:row>
      <xdr:rowOff>41031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1589881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18</xdr:row>
      <xdr:rowOff>74544</xdr:rowOff>
    </xdr:from>
    <xdr:to>
      <xdr:col>1</xdr:col>
      <xdr:colOff>935934</xdr:colOff>
      <xdr:row>23</xdr:row>
      <xdr:rowOff>16566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>
        <a:xfrm>
          <a:off x="227357" y="2065269"/>
          <a:ext cx="880027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109904</xdr:rowOff>
    </xdr:from>
    <xdr:to>
      <xdr:col>1</xdr:col>
      <xdr:colOff>871904</xdr:colOff>
      <xdr:row>21</xdr:row>
      <xdr:rowOff>109904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/>
      </xdr:nvCxnSpPr>
      <xdr:spPr>
        <a:xfrm flipH="1" flipV="1">
          <a:off x="219075" y="1433879"/>
          <a:ext cx="87190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74543</xdr:colOff>
      <xdr:row>74</xdr:row>
      <xdr:rowOff>66261</xdr:rowOff>
    </xdr:from>
    <xdr:to>
      <xdr:col>1</xdr:col>
      <xdr:colOff>745434</xdr:colOff>
      <xdr:row>78</xdr:row>
      <xdr:rowOff>49696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74543" y="637761"/>
          <a:ext cx="890699" cy="38641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</a:t>
          </a:r>
          <a:r>
            <a:rPr kumimoji="1" lang="en-US" altLang="ja-JP" sz="1800"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社</a:t>
          </a:r>
        </a:p>
      </xdr:txBody>
    </xdr:sp>
    <xdr:clientData/>
  </xdr:twoCellAnchor>
  <xdr:twoCellAnchor>
    <xdr:from>
      <xdr:col>18</xdr:col>
      <xdr:colOff>8282</xdr:colOff>
      <xdr:row>79</xdr:row>
      <xdr:rowOff>24847</xdr:rowOff>
    </xdr:from>
    <xdr:to>
      <xdr:col>24</xdr:col>
      <xdr:colOff>330476</xdr:colOff>
      <xdr:row>79</xdr:row>
      <xdr:rowOff>24847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>
          <a:off x="4675532" y="1101905"/>
          <a:ext cx="192239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71</xdr:row>
      <xdr:rowOff>91109</xdr:rowOff>
    </xdr:from>
    <xdr:to>
      <xdr:col>1</xdr:col>
      <xdr:colOff>629478</xdr:colOff>
      <xdr:row>74</xdr:row>
      <xdr:rowOff>16565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223630" y="376859"/>
          <a:ext cx="625656" cy="211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18</xdr:col>
      <xdr:colOff>8282</xdr:colOff>
      <xdr:row>77</xdr:row>
      <xdr:rowOff>8518</xdr:rowOff>
    </xdr:from>
    <xdr:to>
      <xdr:col>24</xdr:col>
      <xdr:colOff>330476</xdr:colOff>
      <xdr:row>77</xdr:row>
      <xdr:rowOff>8518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CxnSpPr/>
      </xdr:nvCxnSpPr>
      <xdr:spPr>
        <a:xfrm>
          <a:off x="4675532" y="880422"/>
          <a:ext cx="192239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86</xdr:row>
      <xdr:rowOff>74544</xdr:rowOff>
    </xdr:from>
    <xdr:to>
      <xdr:col>1</xdr:col>
      <xdr:colOff>935934</xdr:colOff>
      <xdr:row>91</xdr:row>
      <xdr:rowOff>16566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CxnSpPr/>
      </xdr:nvCxnSpPr>
      <xdr:spPr>
        <a:xfrm>
          <a:off x="228090" y="2045486"/>
          <a:ext cx="880027" cy="60144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81</xdr:row>
      <xdr:rowOff>109904</xdr:rowOff>
    </xdr:from>
    <xdr:to>
      <xdr:col>1</xdr:col>
      <xdr:colOff>871904</xdr:colOff>
      <xdr:row>89</xdr:row>
      <xdr:rowOff>109904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CxnSpPr/>
      </xdr:nvCxnSpPr>
      <xdr:spPr>
        <a:xfrm flipH="1" flipV="1">
          <a:off x="219808" y="1421423"/>
          <a:ext cx="871904" cy="10550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53</xdr:col>
      <xdr:colOff>392425</xdr:colOff>
      <xdr:row>31</xdr:row>
      <xdr:rowOff>138450</xdr:rowOff>
    </xdr:from>
    <xdr:ext cx="65" cy="172227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568869B1-5494-403A-90E5-2E2654DA8224}"/>
            </a:ext>
          </a:extLst>
        </xdr:cNvPr>
        <xdr:cNvSpPr txBox="1"/>
      </xdr:nvSpPr>
      <xdr:spPr>
        <a:xfrm>
          <a:off x="17108800" y="4243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53</xdr:col>
      <xdr:colOff>516834</xdr:colOff>
      <xdr:row>40</xdr:row>
      <xdr:rowOff>86139</xdr:rowOff>
    </xdr:from>
    <xdr:to>
      <xdr:col>54</xdr:col>
      <xdr:colOff>165652</xdr:colOff>
      <xdr:row>40</xdr:row>
      <xdr:rowOff>86139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1564AC76-BBBC-4684-B7B3-49B04A5BD3EE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7499</xdr:colOff>
      <xdr:row>28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2" name="テキスト ボックス 71">
              <a:extLst>
                <a:ext uri="{FF2B5EF4-FFF2-40B4-BE49-F238E27FC236}">
                  <a16:creationId xmlns:a16="http://schemas.microsoft.com/office/drawing/2014/main" id="{DB00E58D-645D-4E8A-91BE-BC5AE9415ACF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72" name="テキスト ボックス 71">
              <a:extLst>
                <a:ext uri="{FF2B5EF4-FFF2-40B4-BE49-F238E27FC236}">
                  <a16:creationId xmlns:a16="http://schemas.microsoft.com/office/drawing/2014/main" id="{DB00E58D-645D-4E8A-91BE-BC5AE9415ACF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55</xdr:col>
      <xdr:colOff>127069</xdr:colOff>
      <xdr:row>29</xdr:row>
      <xdr:rowOff>12721</xdr:rowOff>
    </xdr:from>
    <xdr:to>
      <xdr:col>55</xdr:col>
      <xdr:colOff>413646</xdr:colOff>
      <xdr:row>29</xdr:row>
      <xdr:rowOff>12721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576905A5-CD70-4848-A176-14D77740398A}"/>
            </a:ext>
          </a:extLst>
        </xdr:cNvPr>
        <xdr:cNvCxnSpPr/>
      </xdr:nvCxnSpPr>
      <xdr:spPr>
        <a:xfrm>
          <a:off x="18015019" y="3756046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236622</xdr:colOff>
      <xdr:row>28</xdr:row>
      <xdr:rowOff>16042</xdr:rowOff>
    </xdr:from>
    <xdr:to>
      <xdr:col>55</xdr:col>
      <xdr:colOff>293228</xdr:colOff>
      <xdr:row>28</xdr:row>
      <xdr:rowOff>159734</xdr:rowOff>
    </xdr:to>
    <xdr:sp macro="" textlink="">
      <xdr:nvSpPr>
        <xdr:cNvPr id="74" name="矢印: 下 73">
          <a:extLst>
            <a:ext uri="{FF2B5EF4-FFF2-40B4-BE49-F238E27FC236}">
              <a16:creationId xmlns:a16="http://schemas.microsoft.com/office/drawing/2014/main" id="{78A0AE24-0998-4C43-AF3B-2D01A9D76C20}"/>
            </a:ext>
          </a:extLst>
        </xdr:cNvPr>
        <xdr:cNvSpPr/>
      </xdr:nvSpPr>
      <xdr:spPr>
        <a:xfrm>
          <a:off x="18124572" y="357839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27</xdr:row>
      <xdr:rowOff>70092</xdr:rowOff>
    </xdr:from>
    <xdr:to>
      <xdr:col>39</xdr:col>
      <xdr:colOff>31174</xdr:colOff>
      <xdr:row>27</xdr:row>
      <xdr:rowOff>115811</xdr:rowOff>
    </xdr:to>
    <xdr:sp macro="" textlink="">
      <xdr:nvSpPr>
        <xdr:cNvPr id="75" name="矢印: 右 74">
          <a:extLst>
            <a:ext uri="{FF2B5EF4-FFF2-40B4-BE49-F238E27FC236}">
              <a16:creationId xmlns:a16="http://schemas.microsoft.com/office/drawing/2014/main" id="{AB1D597A-F710-49ED-BEB4-4652F4DBA711}"/>
            </a:ext>
          </a:extLst>
        </xdr:cNvPr>
        <xdr:cNvSpPr/>
      </xdr:nvSpPr>
      <xdr:spPr>
        <a:xfrm>
          <a:off x="11668343" y="3451467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27</xdr:row>
      <xdr:rowOff>87410</xdr:rowOff>
    </xdr:from>
    <xdr:to>
      <xdr:col>35</xdr:col>
      <xdr:colOff>24246</xdr:colOff>
      <xdr:row>27</xdr:row>
      <xdr:rowOff>133129</xdr:rowOff>
    </xdr:to>
    <xdr:sp macro="" textlink="">
      <xdr:nvSpPr>
        <xdr:cNvPr id="76" name="矢印: 右 75">
          <a:extLst>
            <a:ext uri="{FF2B5EF4-FFF2-40B4-BE49-F238E27FC236}">
              <a16:creationId xmlns:a16="http://schemas.microsoft.com/office/drawing/2014/main" id="{83CD5706-99B0-4507-B558-BA890B81871B}"/>
            </a:ext>
          </a:extLst>
        </xdr:cNvPr>
        <xdr:cNvSpPr/>
      </xdr:nvSpPr>
      <xdr:spPr>
        <a:xfrm>
          <a:off x="10480315" y="346878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28</xdr:row>
      <xdr:rowOff>77018</xdr:rowOff>
    </xdr:from>
    <xdr:to>
      <xdr:col>35</xdr:col>
      <xdr:colOff>24246</xdr:colOff>
      <xdr:row>28</xdr:row>
      <xdr:rowOff>122737</xdr:rowOff>
    </xdr:to>
    <xdr:sp macro="" textlink="">
      <xdr:nvSpPr>
        <xdr:cNvPr id="77" name="矢印: 右 76">
          <a:extLst>
            <a:ext uri="{FF2B5EF4-FFF2-40B4-BE49-F238E27FC236}">
              <a16:creationId xmlns:a16="http://schemas.microsoft.com/office/drawing/2014/main" id="{A9E39F07-D758-402B-975F-3A13DB9FDB48}"/>
            </a:ext>
          </a:extLst>
        </xdr:cNvPr>
        <xdr:cNvSpPr/>
      </xdr:nvSpPr>
      <xdr:spPr>
        <a:xfrm>
          <a:off x="10480315" y="3639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29</xdr:row>
      <xdr:rowOff>66627</xdr:rowOff>
    </xdr:from>
    <xdr:to>
      <xdr:col>35</xdr:col>
      <xdr:colOff>24246</xdr:colOff>
      <xdr:row>29</xdr:row>
      <xdr:rowOff>112346</xdr:rowOff>
    </xdr:to>
    <xdr:sp macro="" textlink="">
      <xdr:nvSpPr>
        <xdr:cNvPr id="78" name="矢印: 右 77">
          <a:extLst>
            <a:ext uri="{FF2B5EF4-FFF2-40B4-BE49-F238E27FC236}">
              <a16:creationId xmlns:a16="http://schemas.microsoft.com/office/drawing/2014/main" id="{CEDE3292-B285-422E-BE7E-D1B4B28371A5}"/>
            </a:ext>
          </a:extLst>
        </xdr:cNvPr>
        <xdr:cNvSpPr/>
      </xdr:nvSpPr>
      <xdr:spPr>
        <a:xfrm>
          <a:off x="10480315" y="380995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30</xdr:row>
      <xdr:rowOff>73554</xdr:rowOff>
    </xdr:from>
    <xdr:to>
      <xdr:col>35</xdr:col>
      <xdr:colOff>24246</xdr:colOff>
      <xdr:row>30</xdr:row>
      <xdr:rowOff>119273</xdr:rowOff>
    </xdr:to>
    <xdr:sp macro="" textlink="">
      <xdr:nvSpPr>
        <xdr:cNvPr id="79" name="矢印: 右 78">
          <a:extLst>
            <a:ext uri="{FF2B5EF4-FFF2-40B4-BE49-F238E27FC236}">
              <a16:creationId xmlns:a16="http://schemas.microsoft.com/office/drawing/2014/main" id="{99D4EF56-63B4-45CB-B2B9-61F86A2FAD7F}"/>
            </a:ext>
          </a:extLst>
        </xdr:cNvPr>
        <xdr:cNvSpPr/>
      </xdr:nvSpPr>
      <xdr:spPr>
        <a:xfrm>
          <a:off x="10480315" y="3997854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250465</xdr:colOff>
      <xdr:row>31</xdr:row>
      <xdr:rowOff>59700</xdr:rowOff>
    </xdr:from>
    <xdr:to>
      <xdr:col>35</xdr:col>
      <xdr:colOff>24246</xdr:colOff>
      <xdr:row>31</xdr:row>
      <xdr:rowOff>105419</xdr:rowOff>
    </xdr:to>
    <xdr:sp macro="" textlink="">
      <xdr:nvSpPr>
        <xdr:cNvPr id="80" name="矢印: 右 79">
          <a:extLst>
            <a:ext uri="{FF2B5EF4-FFF2-40B4-BE49-F238E27FC236}">
              <a16:creationId xmlns:a16="http://schemas.microsoft.com/office/drawing/2014/main" id="{8F9E2429-3933-438B-80CE-DF7C7456CEFE}"/>
            </a:ext>
          </a:extLst>
        </xdr:cNvPr>
        <xdr:cNvSpPr/>
      </xdr:nvSpPr>
      <xdr:spPr>
        <a:xfrm>
          <a:off x="10480315" y="416497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28</xdr:row>
      <xdr:rowOff>70092</xdr:rowOff>
    </xdr:from>
    <xdr:to>
      <xdr:col>39</xdr:col>
      <xdr:colOff>31174</xdr:colOff>
      <xdr:row>28</xdr:row>
      <xdr:rowOff>115811</xdr:rowOff>
    </xdr:to>
    <xdr:sp macro="" textlink="">
      <xdr:nvSpPr>
        <xdr:cNvPr id="81" name="矢印: 右 80">
          <a:extLst>
            <a:ext uri="{FF2B5EF4-FFF2-40B4-BE49-F238E27FC236}">
              <a16:creationId xmlns:a16="http://schemas.microsoft.com/office/drawing/2014/main" id="{FED32B64-3C0E-4259-98DE-5117EFE934DE}"/>
            </a:ext>
          </a:extLst>
        </xdr:cNvPr>
        <xdr:cNvSpPr/>
      </xdr:nvSpPr>
      <xdr:spPr>
        <a:xfrm>
          <a:off x="11668343" y="363244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29</xdr:row>
      <xdr:rowOff>70093</xdr:rowOff>
    </xdr:from>
    <xdr:to>
      <xdr:col>39</xdr:col>
      <xdr:colOff>31174</xdr:colOff>
      <xdr:row>29</xdr:row>
      <xdr:rowOff>115812</xdr:rowOff>
    </xdr:to>
    <xdr:sp macro="" textlink="">
      <xdr:nvSpPr>
        <xdr:cNvPr id="82" name="矢印: 右 81">
          <a:extLst>
            <a:ext uri="{FF2B5EF4-FFF2-40B4-BE49-F238E27FC236}">
              <a16:creationId xmlns:a16="http://schemas.microsoft.com/office/drawing/2014/main" id="{5F8AA5B6-DAB2-478F-9411-F5FB608F8835}"/>
            </a:ext>
          </a:extLst>
        </xdr:cNvPr>
        <xdr:cNvSpPr/>
      </xdr:nvSpPr>
      <xdr:spPr>
        <a:xfrm>
          <a:off x="11668343" y="381341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30</xdr:row>
      <xdr:rowOff>70093</xdr:rowOff>
    </xdr:from>
    <xdr:to>
      <xdr:col>39</xdr:col>
      <xdr:colOff>31174</xdr:colOff>
      <xdr:row>30</xdr:row>
      <xdr:rowOff>115812</xdr:rowOff>
    </xdr:to>
    <xdr:sp macro="" textlink="">
      <xdr:nvSpPr>
        <xdr:cNvPr id="83" name="矢印: 右 82">
          <a:extLst>
            <a:ext uri="{FF2B5EF4-FFF2-40B4-BE49-F238E27FC236}">
              <a16:creationId xmlns:a16="http://schemas.microsoft.com/office/drawing/2014/main" id="{49DF2306-324D-4B7E-AC12-22C25647C952}"/>
            </a:ext>
          </a:extLst>
        </xdr:cNvPr>
        <xdr:cNvSpPr/>
      </xdr:nvSpPr>
      <xdr:spPr>
        <a:xfrm>
          <a:off x="11668343" y="3994393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257393</xdr:colOff>
      <xdr:row>31</xdr:row>
      <xdr:rowOff>70093</xdr:rowOff>
    </xdr:from>
    <xdr:to>
      <xdr:col>39</xdr:col>
      <xdr:colOff>31174</xdr:colOff>
      <xdr:row>31</xdr:row>
      <xdr:rowOff>115812</xdr:rowOff>
    </xdr:to>
    <xdr:sp macro="" textlink="">
      <xdr:nvSpPr>
        <xdr:cNvPr id="84" name="矢印: 右 83">
          <a:extLst>
            <a:ext uri="{FF2B5EF4-FFF2-40B4-BE49-F238E27FC236}">
              <a16:creationId xmlns:a16="http://schemas.microsoft.com/office/drawing/2014/main" id="{8645E1DF-1C7B-4F19-BF62-B1100F0FCEB0}"/>
            </a:ext>
          </a:extLst>
        </xdr:cNvPr>
        <xdr:cNvSpPr/>
      </xdr:nvSpPr>
      <xdr:spPr>
        <a:xfrm>
          <a:off x="11668343" y="4175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53</xdr:col>
      <xdr:colOff>344556</xdr:colOff>
      <xdr:row>43</xdr:row>
      <xdr:rowOff>1</xdr:rowOff>
    </xdr:from>
    <xdr:to>
      <xdr:col>60</xdr:col>
      <xdr:colOff>538431</xdr:colOff>
      <xdr:row>64</xdr:row>
      <xdr:rowOff>55152</xdr:rowOff>
    </xdr:to>
    <xdr:pic>
      <xdr:nvPicPr>
        <xdr:cNvPr id="85" name="図 84">
          <a:extLst>
            <a:ext uri="{FF2B5EF4-FFF2-40B4-BE49-F238E27FC236}">
              <a16:creationId xmlns:a16="http://schemas.microsoft.com/office/drawing/2014/main" id="{FC520751-1EFD-4FDF-8ECB-F81628FC0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60931" y="6276976"/>
          <a:ext cx="3889575" cy="3855626"/>
        </a:xfrm>
        <a:prstGeom prst="rect">
          <a:avLst/>
        </a:prstGeom>
      </xdr:spPr>
    </xdr:pic>
    <xdr:clientData/>
  </xdr:twoCellAnchor>
  <xdr:twoCellAnchor>
    <xdr:from>
      <xdr:col>58</xdr:col>
      <xdr:colOff>159026</xdr:colOff>
      <xdr:row>42</xdr:row>
      <xdr:rowOff>72887</xdr:rowOff>
    </xdr:from>
    <xdr:to>
      <xdr:col>59</xdr:col>
      <xdr:colOff>205408</xdr:colOff>
      <xdr:row>50</xdr:row>
      <xdr:rowOff>86139</xdr:rowOff>
    </xdr:to>
    <xdr:cxnSp macro="">
      <xdr:nvCxnSpPr>
        <xdr:cNvPr id="86" name="直線矢印コネクタ 85">
          <a:extLst>
            <a:ext uri="{FF2B5EF4-FFF2-40B4-BE49-F238E27FC236}">
              <a16:creationId xmlns:a16="http://schemas.microsoft.com/office/drawing/2014/main" id="{C636D6DE-5BD4-484A-8216-0DC4FEB2BCBE}"/>
            </a:ext>
          </a:extLst>
        </xdr:cNvPr>
        <xdr:cNvCxnSpPr/>
      </xdr:nvCxnSpPr>
      <xdr:spPr>
        <a:xfrm>
          <a:off x="19485251" y="6168887"/>
          <a:ext cx="503582" cy="146105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53</xdr:col>
      <xdr:colOff>265044</xdr:colOff>
      <xdr:row>36</xdr:row>
      <xdr:rowOff>165652</xdr:rowOff>
    </xdr:from>
    <xdr:to>
      <xdr:col>60</xdr:col>
      <xdr:colOff>45720</xdr:colOff>
      <xdr:row>39</xdr:row>
      <xdr:rowOff>41366</xdr:rowOff>
    </xdr:to>
    <xdr:pic>
      <xdr:nvPicPr>
        <xdr:cNvPr id="87" name="図 86">
          <a:extLst>
            <a:ext uri="{FF2B5EF4-FFF2-40B4-BE49-F238E27FC236}">
              <a16:creationId xmlns:a16="http://schemas.microsoft.com/office/drawing/2014/main" id="{1906214A-6699-4BD3-A147-DFBE13BCA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81419" y="5175802"/>
          <a:ext cx="3476376" cy="418639"/>
        </a:xfrm>
        <a:prstGeom prst="rect">
          <a:avLst/>
        </a:prstGeom>
      </xdr:spPr>
    </xdr:pic>
    <xdr:clientData/>
  </xdr:twoCellAnchor>
  <xdr:twoCellAnchor>
    <xdr:from>
      <xdr:col>53</xdr:col>
      <xdr:colOff>284922</xdr:colOff>
      <xdr:row>37</xdr:row>
      <xdr:rowOff>46383</xdr:rowOff>
    </xdr:from>
    <xdr:to>
      <xdr:col>59</xdr:col>
      <xdr:colOff>569843</xdr:colOff>
      <xdr:row>39</xdr:row>
      <xdr:rowOff>39756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F5827CDA-6A84-4966-9AB7-31209D462D45}"/>
            </a:ext>
          </a:extLst>
        </xdr:cNvPr>
        <xdr:cNvSpPr/>
      </xdr:nvSpPr>
      <xdr:spPr>
        <a:xfrm>
          <a:off x="17001297" y="5237508"/>
          <a:ext cx="3351971" cy="35532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589722</xdr:colOff>
      <xdr:row>36</xdr:row>
      <xdr:rowOff>26505</xdr:rowOff>
    </xdr:from>
    <xdr:to>
      <xdr:col>54</xdr:col>
      <xdr:colOff>39756</xdr:colOff>
      <xdr:row>37</xdr:row>
      <xdr:rowOff>39757</xdr:rowOff>
    </xdr:to>
    <xdr:cxnSp macro="">
      <xdr:nvCxnSpPr>
        <xdr:cNvPr id="89" name="直線矢印コネクタ 88">
          <a:extLst>
            <a:ext uri="{FF2B5EF4-FFF2-40B4-BE49-F238E27FC236}">
              <a16:creationId xmlns:a16="http://schemas.microsoft.com/office/drawing/2014/main" id="{D51627F8-8BFA-407A-B175-C7034BA27787}"/>
            </a:ext>
          </a:extLst>
        </xdr:cNvPr>
        <xdr:cNvCxnSpPr/>
      </xdr:nvCxnSpPr>
      <xdr:spPr>
        <a:xfrm>
          <a:off x="17306097" y="5036655"/>
          <a:ext cx="78684" cy="19422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291549</xdr:colOff>
      <xdr:row>8</xdr:row>
      <xdr:rowOff>22860</xdr:rowOff>
    </xdr:from>
    <xdr:to>
      <xdr:col>45</xdr:col>
      <xdr:colOff>238539</xdr:colOff>
      <xdr:row>8</xdr:row>
      <xdr:rowOff>22860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A304DC88-6D50-46B5-A4E0-59D927E44178}"/>
            </a:ext>
          </a:extLst>
        </xdr:cNvPr>
        <xdr:cNvCxnSpPr/>
      </xdr:nvCxnSpPr>
      <xdr:spPr>
        <a:xfrm>
          <a:off x="11997774" y="794385"/>
          <a:ext cx="17567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11</xdr:row>
      <xdr:rowOff>98729</xdr:rowOff>
    </xdr:from>
    <xdr:to>
      <xdr:col>45</xdr:col>
      <xdr:colOff>238539</xdr:colOff>
      <xdr:row>11</xdr:row>
      <xdr:rowOff>98729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7B5D588C-B378-4B5F-ABB3-46B740B709B3}"/>
            </a:ext>
          </a:extLst>
        </xdr:cNvPr>
        <xdr:cNvCxnSpPr/>
      </xdr:nvCxnSpPr>
      <xdr:spPr>
        <a:xfrm>
          <a:off x="12001500" y="1184579"/>
          <a:ext cx="17530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516834</xdr:colOff>
      <xdr:row>40</xdr:row>
      <xdr:rowOff>86139</xdr:rowOff>
    </xdr:from>
    <xdr:to>
      <xdr:col>54</xdr:col>
      <xdr:colOff>165652</xdr:colOff>
      <xdr:row>40</xdr:row>
      <xdr:rowOff>86139</xdr:rowOff>
    </xdr:to>
    <xdr:cxnSp macro="">
      <xdr:nvCxnSpPr>
        <xdr:cNvPr id="92" name="直線矢印コネクタ 91">
          <a:extLst>
            <a:ext uri="{FF2B5EF4-FFF2-40B4-BE49-F238E27FC236}">
              <a16:creationId xmlns:a16="http://schemas.microsoft.com/office/drawing/2014/main" id="{0AC5DBAE-818E-4564-9F5A-44662C818163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438565</xdr:colOff>
      <xdr:row>41</xdr:row>
      <xdr:rowOff>22776</xdr:rowOff>
    </xdr:from>
    <xdr:to>
      <xdr:col>60</xdr:col>
      <xdr:colOff>103451</xdr:colOff>
      <xdr:row>41</xdr:row>
      <xdr:rowOff>175176</xdr:rowOff>
    </xdr:to>
    <xdr:sp macro="" textlink="">
      <xdr:nvSpPr>
        <xdr:cNvPr id="93" name="四角形: 角を丸くする 92">
          <a:extLst>
            <a:ext uri="{FF2B5EF4-FFF2-40B4-BE49-F238E27FC236}">
              <a16:creationId xmlns:a16="http://schemas.microsoft.com/office/drawing/2014/main" id="{11106B95-5949-4470-8B1D-1046FACBC280}"/>
            </a:ext>
          </a:extLst>
        </xdr:cNvPr>
        <xdr:cNvSpPr/>
      </xdr:nvSpPr>
      <xdr:spPr>
        <a:xfrm>
          <a:off x="20174365" y="5737776"/>
          <a:ext cx="29734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84978</xdr:colOff>
      <xdr:row>40</xdr:row>
      <xdr:rowOff>103284</xdr:rowOff>
    </xdr:from>
    <xdr:to>
      <xdr:col>58</xdr:col>
      <xdr:colOff>383153</xdr:colOff>
      <xdr:row>40</xdr:row>
      <xdr:rowOff>103284</xdr:rowOff>
    </xdr:to>
    <xdr:cxnSp macro="">
      <xdr:nvCxnSpPr>
        <xdr:cNvPr id="94" name="直線矢印コネクタ 93">
          <a:extLst>
            <a:ext uri="{FF2B5EF4-FFF2-40B4-BE49-F238E27FC236}">
              <a16:creationId xmlns:a16="http://schemas.microsoft.com/office/drawing/2014/main" id="{EE419E77-1003-4B18-95DE-4197282CD106}"/>
            </a:ext>
          </a:extLst>
        </xdr:cNvPr>
        <xdr:cNvCxnSpPr/>
      </xdr:nvCxnSpPr>
      <xdr:spPr>
        <a:xfrm>
          <a:off x="19363578" y="5643024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320868</xdr:colOff>
      <xdr:row>41</xdr:row>
      <xdr:rowOff>90943</xdr:rowOff>
    </xdr:from>
    <xdr:to>
      <xdr:col>57</xdr:col>
      <xdr:colOff>94588</xdr:colOff>
      <xdr:row>41</xdr:row>
      <xdr:rowOff>90943</xdr:rowOff>
    </xdr:to>
    <xdr:cxnSp macro="">
      <xdr:nvCxnSpPr>
        <xdr:cNvPr id="95" name="直線矢印コネクタ 94">
          <a:extLst>
            <a:ext uri="{FF2B5EF4-FFF2-40B4-BE49-F238E27FC236}">
              <a16:creationId xmlns:a16="http://schemas.microsoft.com/office/drawing/2014/main" id="{B03060CA-73D6-4A8F-816B-E686CF277639}"/>
            </a:ext>
          </a:extLst>
        </xdr:cNvPr>
        <xdr:cNvCxnSpPr/>
      </xdr:nvCxnSpPr>
      <xdr:spPr>
        <a:xfrm>
          <a:off x="18608868" y="5805943"/>
          <a:ext cx="27664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55409</xdr:colOff>
      <xdr:row>41</xdr:row>
      <xdr:rowOff>82246</xdr:rowOff>
    </xdr:from>
    <xdr:to>
      <xdr:col>59</xdr:col>
      <xdr:colOff>357394</xdr:colOff>
      <xdr:row>41</xdr:row>
      <xdr:rowOff>82246</xdr:rowOff>
    </xdr:to>
    <xdr:cxnSp macro="">
      <xdr:nvCxnSpPr>
        <xdr:cNvPr id="96" name="直線矢印コネクタ 95">
          <a:extLst>
            <a:ext uri="{FF2B5EF4-FFF2-40B4-BE49-F238E27FC236}">
              <a16:creationId xmlns:a16="http://schemas.microsoft.com/office/drawing/2014/main" id="{5D50A1DB-F847-4168-8E70-E900FEEFA39D}"/>
            </a:ext>
          </a:extLst>
        </xdr:cNvPr>
        <xdr:cNvCxnSpPr/>
      </xdr:nvCxnSpPr>
      <xdr:spPr>
        <a:xfrm>
          <a:off x="19791209" y="5797246"/>
          <a:ext cx="30198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36574</xdr:colOff>
      <xdr:row>17</xdr:row>
      <xdr:rowOff>1403</xdr:rowOff>
    </xdr:from>
    <xdr:to>
      <xdr:col>5</xdr:col>
      <xdr:colOff>199293</xdr:colOff>
      <xdr:row>18</xdr:row>
      <xdr:rowOff>41031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CBC3D08-DE48-AF5C-A73F-A2D3489512F4}"/>
            </a:ext>
          </a:extLst>
        </xdr:cNvPr>
        <xdr:cNvSpPr/>
      </xdr:nvSpPr>
      <xdr:spPr>
        <a:xfrm>
          <a:off x="1824343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24850</xdr:colOff>
      <xdr:row>17</xdr:row>
      <xdr:rowOff>1403</xdr:rowOff>
    </xdr:from>
    <xdr:to>
      <xdr:col>6</xdr:col>
      <xdr:colOff>187569</xdr:colOff>
      <xdr:row>18</xdr:row>
      <xdr:rowOff>41031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34E280B-09B0-F084-A9CC-84A2F950F45A}"/>
            </a:ext>
          </a:extLst>
        </xdr:cNvPr>
        <xdr:cNvSpPr/>
      </xdr:nvSpPr>
      <xdr:spPr>
        <a:xfrm>
          <a:off x="2035358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24850</xdr:colOff>
      <xdr:row>17</xdr:row>
      <xdr:rowOff>1403</xdr:rowOff>
    </xdr:from>
    <xdr:to>
      <xdr:col>7</xdr:col>
      <xdr:colOff>187569</xdr:colOff>
      <xdr:row>18</xdr:row>
      <xdr:rowOff>41031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8AF4999-083F-FB42-9078-43EBEF95FF01}"/>
            </a:ext>
          </a:extLst>
        </xdr:cNvPr>
        <xdr:cNvSpPr/>
      </xdr:nvSpPr>
      <xdr:spPr>
        <a:xfrm>
          <a:off x="2258096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30711</xdr:colOff>
      <xdr:row>17</xdr:row>
      <xdr:rowOff>1403</xdr:rowOff>
    </xdr:from>
    <xdr:to>
      <xdr:col>8</xdr:col>
      <xdr:colOff>193430</xdr:colOff>
      <xdr:row>18</xdr:row>
      <xdr:rowOff>41031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9BFC146-D3A9-2A17-23EA-E92CC0FCFAC4}"/>
            </a:ext>
          </a:extLst>
        </xdr:cNvPr>
        <xdr:cNvSpPr/>
      </xdr:nvSpPr>
      <xdr:spPr>
        <a:xfrm>
          <a:off x="2486696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30712</xdr:colOff>
      <xdr:row>17</xdr:row>
      <xdr:rowOff>1403</xdr:rowOff>
    </xdr:from>
    <xdr:to>
      <xdr:col>9</xdr:col>
      <xdr:colOff>193431</xdr:colOff>
      <xdr:row>18</xdr:row>
      <xdr:rowOff>41031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D325E44B-C0F8-C519-E94F-0DDAF252A00F}"/>
            </a:ext>
          </a:extLst>
        </xdr:cNvPr>
        <xdr:cNvSpPr/>
      </xdr:nvSpPr>
      <xdr:spPr>
        <a:xfrm>
          <a:off x="2709435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30712</xdr:colOff>
      <xdr:row>17</xdr:row>
      <xdr:rowOff>1403</xdr:rowOff>
    </xdr:from>
    <xdr:to>
      <xdr:col>10</xdr:col>
      <xdr:colOff>193431</xdr:colOff>
      <xdr:row>18</xdr:row>
      <xdr:rowOff>41031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5D4296D-CCD2-42C8-7BEC-1B1FE83D601E}"/>
            </a:ext>
          </a:extLst>
        </xdr:cNvPr>
        <xdr:cNvSpPr/>
      </xdr:nvSpPr>
      <xdr:spPr>
        <a:xfrm>
          <a:off x="2932174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30713</xdr:colOff>
      <xdr:row>17</xdr:row>
      <xdr:rowOff>1403</xdr:rowOff>
    </xdr:from>
    <xdr:to>
      <xdr:col>11</xdr:col>
      <xdr:colOff>193432</xdr:colOff>
      <xdr:row>18</xdr:row>
      <xdr:rowOff>41031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6EF8E422-93C3-4B23-B8A0-77E5BE08AA94}"/>
            </a:ext>
          </a:extLst>
        </xdr:cNvPr>
        <xdr:cNvSpPr/>
      </xdr:nvSpPr>
      <xdr:spPr>
        <a:xfrm>
          <a:off x="3154913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30713</xdr:colOff>
      <xdr:row>17</xdr:row>
      <xdr:rowOff>1403</xdr:rowOff>
    </xdr:from>
    <xdr:to>
      <xdr:col>12</xdr:col>
      <xdr:colOff>193432</xdr:colOff>
      <xdr:row>18</xdr:row>
      <xdr:rowOff>41031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4D2C7B0A-7E5C-5A23-5946-1E2FE821297A}"/>
            </a:ext>
          </a:extLst>
        </xdr:cNvPr>
        <xdr:cNvSpPr/>
      </xdr:nvSpPr>
      <xdr:spPr>
        <a:xfrm>
          <a:off x="3377651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24851</xdr:colOff>
      <xdr:row>17</xdr:row>
      <xdr:rowOff>1403</xdr:rowOff>
    </xdr:from>
    <xdr:to>
      <xdr:col>13</xdr:col>
      <xdr:colOff>187570</xdr:colOff>
      <xdr:row>18</xdr:row>
      <xdr:rowOff>41031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D61D2AE3-B076-70AD-2DA0-FCAFE3AE5071}"/>
            </a:ext>
          </a:extLst>
        </xdr:cNvPr>
        <xdr:cNvSpPr/>
      </xdr:nvSpPr>
      <xdr:spPr>
        <a:xfrm>
          <a:off x="3594528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30713</xdr:colOff>
      <xdr:row>17</xdr:row>
      <xdr:rowOff>1403</xdr:rowOff>
    </xdr:from>
    <xdr:to>
      <xdr:col>14</xdr:col>
      <xdr:colOff>193432</xdr:colOff>
      <xdr:row>18</xdr:row>
      <xdr:rowOff>41031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54E03C38-823E-A24A-5E46-8CDD968900B2}"/>
            </a:ext>
          </a:extLst>
        </xdr:cNvPr>
        <xdr:cNvSpPr/>
      </xdr:nvSpPr>
      <xdr:spPr>
        <a:xfrm>
          <a:off x="3823128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24851</xdr:colOff>
      <xdr:row>17</xdr:row>
      <xdr:rowOff>1403</xdr:rowOff>
    </xdr:from>
    <xdr:to>
      <xdr:col>15</xdr:col>
      <xdr:colOff>187570</xdr:colOff>
      <xdr:row>18</xdr:row>
      <xdr:rowOff>41031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D66E2003-49B5-D384-1B84-27E12D6B344D}"/>
            </a:ext>
          </a:extLst>
        </xdr:cNvPr>
        <xdr:cNvSpPr/>
      </xdr:nvSpPr>
      <xdr:spPr>
        <a:xfrm>
          <a:off x="4040005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24850</xdr:colOff>
      <xdr:row>85</xdr:row>
      <xdr:rowOff>1403</xdr:rowOff>
    </xdr:from>
    <xdr:to>
      <xdr:col>4</xdr:col>
      <xdr:colOff>187569</xdr:colOff>
      <xdr:row>86</xdr:row>
      <xdr:rowOff>41031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93265B99-8194-4729-A6B0-4DEF1CC6F83C}"/>
            </a:ext>
          </a:extLst>
        </xdr:cNvPr>
        <xdr:cNvSpPr/>
      </xdr:nvSpPr>
      <xdr:spPr>
        <a:xfrm>
          <a:off x="1589881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36574</xdr:colOff>
      <xdr:row>85</xdr:row>
      <xdr:rowOff>1403</xdr:rowOff>
    </xdr:from>
    <xdr:to>
      <xdr:col>5</xdr:col>
      <xdr:colOff>199293</xdr:colOff>
      <xdr:row>86</xdr:row>
      <xdr:rowOff>41031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296E3EA6-6F6D-427C-99CA-1BC20B781521}"/>
            </a:ext>
          </a:extLst>
        </xdr:cNvPr>
        <xdr:cNvSpPr/>
      </xdr:nvSpPr>
      <xdr:spPr>
        <a:xfrm>
          <a:off x="1824343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24850</xdr:colOff>
      <xdr:row>85</xdr:row>
      <xdr:rowOff>1403</xdr:rowOff>
    </xdr:from>
    <xdr:to>
      <xdr:col>6</xdr:col>
      <xdr:colOff>187569</xdr:colOff>
      <xdr:row>86</xdr:row>
      <xdr:rowOff>41031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E4380F62-E9E6-4A96-AA1E-1B74435F25DB}"/>
            </a:ext>
          </a:extLst>
        </xdr:cNvPr>
        <xdr:cNvSpPr/>
      </xdr:nvSpPr>
      <xdr:spPr>
        <a:xfrm>
          <a:off x="2035358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24850</xdr:colOff>
      <xdr:row>85</xdr:row>
      <xdr:rowOff>1403</xdr:rowOff>
    </xdr:from>
    <xdr:to>
      <xdr:col>7</xdr:col>
      <xdr:colOff>187569</xdr:colOff>
      <xdr:row>86</xdr:row>
      <xdr:rowOff>41031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7CFC0A76-C809-4852-A6A4-F59981B3E144}"/>
            </a:ext>
          </a:extLst>
        </xdr:cNvPr>
        <xdr:cNvSpPr/>
      </xdr:nvSpPr>
      <xdr:spPr>
        <a:xfrm>
          <a:off x="2258096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30711</xdr:colOff>
      <xdr:row>85</xdr:row>
      <xdr:rowOff>1403</xdr:rowOff>
    </xdr:from>
    <xdr:to>
      <xdr:col>8</xdr:col>
      <xdr:colOff>193430</xdr:colOff>
      <xdr:row>86</xdr:row>
      <xdr:rowOff>41031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35BA6B01-ACB4-4127-9060-076565C4D5C5}"/>
            </a:ext>
          </a:extLst>
        </xdr:cNvPr>
        <xdr:cNvSpPr/>
      </xdr:nvSpPr>
      <xdr:spPr>
        <a:xfrm>
          <a:off x="2486696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30712</xdr:colOff>
      <xdr:row>85</xdr:row>
      <xdr:rowOff>1403</xdr:rowOff>
    </xdr:from>
    <xdr:to>
      <xdr:col>9</xdr:col>
      <xdr:colOff>193431</xdr:colOff>
      <xdr:row>86</xdr:row>
      <xdr:rowOff>41031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9E47DF3-9612-46F3-AFD1-812F5F2AC1AB}"/>
            </a:ext>
          </a:extLst>
        </xdr:cNvPr>
        <xdr:cNvSpPr/>
      </xdr:nvSpPr>
      <xdr:spPr>
        <a:xfrm>
          <a:off x="2709435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30712</xdr:colOff>
      <xdr:row>85</xdr:row>
      <xdr:rowOff>1403</xdr:rowOff>
    </xdr:from>
    <xdr:to>
      <xdr:col>10</xdr:col>
      <xdr:colOff>193431</xdr:colOff>
      <xdr:row>86</xdr:row>
      <xdr:rowOff>41031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DE5EB853-A604-430E-9FE2-224655580D2D}"/>
            </a:ext>
          </a:extLst>
        </xdr:cNvPr>
        <xdr:cNvSpPr/>
      </xdr:nvSpPr>
      <xdr:spPr>
        <a:xfrm>
          <a:off x="2932174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30713</xdr:colOff>
      <xdr:row>85</xdr:row>
      <xdr:rowOff>1403</xdr:rowOff>
    </xdr:from>
    <xdr:to>
      <xdr:col>11</xdr:col>
      <xdr:colOff>193432</xdr:colOff>
      <xdr:row>86</xdr:row>
      <xdr:rowOff>41031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B806FEF8-7353-418E-9CAC-655DE4ACA1D0}"/>
            </a:ext>
          </a:extLst>
        </xdr:cNvPr>
        <xdr:cNvSpPr/>
      </xdr:nvSpPr>
      <xdr:spPr>
        <a:xfrm>
          <a:off x="3154913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30713</xdr:colOff>
      <xdr:row>85</xdr:row>
      <xdr:rowOff>1403</xdr:rowOff>
    </xdr:from>
    <xdr:to>
      <xdr:col>12</xdr:col>
      <xdr:colOff>193432</xdr:colOff>
      <xdr:row>86</xdr:row>
      <xdr:rowOff>41031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96777C97-7E53-410D-A725-5FA9E6F3C2AE}"/>
            </a:ext>
          </a:extLst>
        </xdr:cNvPr>
        <xdr:cNvSpPr/>
      </xdr:nvSpPr>
      <xdr:spPr>
        <a:xfrm>
          <a:off x="3377651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24851</xdr:colOff>
      <xdr:row>85</xdr:row>
      <xdr:rowOff>1403</xdr:rowOff>
    </xdr:from>
    <xdr:to>
      <xdr:col>13</xdr:col>
      <xdr:colOff>187570</xdr:colOff>
      <xdr:row>86</xdr:row>
      <xdr:rowOff>41031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AA7A54C5-0B08-4050-A153-A1D20C83CA2D}"/>
            </a:ext>
          </a:extLst>
        </xdr:cNvPr>
        <xdr:cNvSpPr/>
      </xdr:nvSpPr>
      <xdr:spPr>
        <a:xfrm>
          <a:off x="3594528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30713</xdr:colOff>
      <xdr:row>85</xdr:row>
      <xdr:rowOff>1403</xdr:rowOff>
    </xdr:from>
    <xdr:to>
      <xdr:col>14</xdr:col>
      <xdr:colOff>193432</xdr:colOff>
      <xdr:row>86</xdr:row>
      <xdr:rowOff>41031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166C34DC-989A-4018-9994-2EA6DB261655}"/>
            </a:ext>
          </a:extLst>
        </xdr:cNvPr>
        <xdr:cNvSpPr/>
      </xdr:nvSpPr>
      <xdr:spPr>
        <a:xfrm>
          <a:off x="3823128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24851</xdr:colOff>
      <xdr:row>85</xdr:row>
      <xdr:rowOff>1403</xdr:rowOff>
    </xdr:from>
    <xdr:to>
      <xdr:col>15</xdr:col>
      <xdr:colOff>187570</xdr:colOff>
      <xdr:row>86</xdr:row>
      <xdr:rowOff>41031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113B3CDF-B0C0-41AE-8931-B3442289892C}"/>
            </a:ext>
          </a:extLst>
        </xdr:cNvPr>
        <xdr:cNvSpPr/>
      </xdr:nvSpPr>
      <xdr:spPr>
        <a:xfrm>
          <a:off x="4040005" y="1800895"/>
          <a:ext cx="162719" cy="1685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24849</xdr:colOff>
      <xdr:row>14</xdr:row>
      <xdr:rowOff>17521</xdr:rowOff>
    </xdr:from>
    <xdr:to>
      <xdr:col>12</xdr:col>
      <xdr:colOff>223631</xdr:colOff>
      <xdr:row>15</xdr:row>
      <xdr:rowOff>82827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4919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24849</xdr:colOff>
      <xdr:row>14</xdr:row>
      <xdr:rowOff>24849</xdr:rowOff>
    </xdr:from>
    <xdr:to>
      <xdr:col>13</xdr:col>
      <xdr:colOff>215347</xdr:colOff>
      <xdr:row>15</xdr:row>
      <xdr:rowOff>82827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0074" y="2244174"/>
          <a:ext cx="190498" cy="19132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24849</xdr:colOff>
      <xdr:row>14</xdr:row>
      <xdr:rowOff>17521</xdr:rowOff>
    </xdr:from>
    <xdr:to>
      <xdr:col>14</xdr:col>
      <xdr:colOff>223630</xdr:colOff>
      <xdr:row>15</xdr:row>
      <xdr:rowOff>82826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968199" y="2236846"/>
          <a:ext cx="198781" cy="19865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32176</xdr:colOff>
      <xdr:row>14</xdr:row>
      <xdr:rowOff>24848</xdr:rowOff>
    </xdr:from>
    <xdr:to>
      <xdr:col>15</xdr:col>
      <xdr:colOff>207065</xdr:colOff>
      <xdr:row>15</xdr:row>
      <xdr:rowOff>91109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213651" y="2244173"/>
          <a:ext cx="174889" cy="19961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24848</xdr:colOff>
      <xdr:row>14</xdr:row>
      <xdr:rowOff>17521</xdr:rowOff>
    </xdr:from>
    <xdr:to>
      <xdr:col>11</xdr:col>
      <xdr:colOff>223630</xdr:colOff>
      <xdr:row>15</xdr:row>
      <xdr:rowOff>82827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253823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24848</xdr:colOff>
      <xdr:row>14</xdr:row>
      <xdr:rowOff>17521</xdr:rowOff>
    </xdr:from>
    <xdr:to>
      <xdr:col>10</xdr:col>
      <xdr:colOff>223630</xdr:colOff>
      <xdr:row>15</xdr:row>
      <xdr:rowOff>82827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0156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24849</xdr:colOff>
      <xdr:row>14</xdr:row>
      <xdr:rowOff>17521</xdr:rowOff>
    </xdr:from>
    <xdr:to>
      <xdr:col>9</xdr:col>
      <xdr:colOff>223631</xdr:colOff>
      <xdr:row>15</xdr:row>
      <xdr:rowOff>82827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7775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24849</xdr:colOff>
      <xdr:row>14</xdr:row>
      <xdr:rowOff>17521</xdr:rowOff>
    </xdr:from>
    <xdr:to>
      <xdr:col>8</xdr:col>
      <xdr:colOff>223631</xdr:colOff>
      <xdr:row>15</xdr:row>
      <xdr:rowOff>82827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5394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16566</xdr:colOff>
      <xdr:row>14</xdr:row>
      <xdr:rowOff>17521</xdr:rowOff>
    </xdr:from>
    <xdr:to>
      <xdr:col>7</xdr:col>
      <xdr:colOff>215348</xdr:colOff>
      <xdr:row>15</xdr:row>
      <xdr:rowOff>82827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293041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24848</xdr:colOff>
      <xdr:row>14</xdr:row>
      <xdr:rowOff>17521</xdr:rowOff>
    </xdr:from>
    <xdr:to>
      <xdr:col>6</xdr:col>
      <xdr:colOff>223630</xdr:colOff>
      <xdr:row>15</xdr:row>
      <xdr:rowOff>82827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0631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24849</xdr:colOff>
      <xdr:row>14</xdr:row>
      <xdr:rowOff>17521</xdr:rowOff>
    </xdr:from>
    <xdr:to>
      <xdr:col>5</xdr:col>
      <xdr:colOff>223631</xdr:colOff>
      <xdr:row>15</xdr:row>
      <xdr:rowOff>82827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8250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24848</xdr:colOff>
      <xdr:row>14</xdr:row>
      <xdr:rowOff>17521</xdr:rowOff>
    </xdr:from>
    <xdr:to>
      <xdr:col>4</xdr:col>
      <xdr:colOff>223630</xdr:colOff>
      <xdr:row>15</xdr:row>
      <xdr:rowOff>82827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158694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15</xdr:row>
      <xdr:rowOff>74544</xdr:rowOff>
    </xdr:from>
    <xdr:to>
      <xdr:col>1</xdr:col>
      <xdr:colOff>935934</xdr:colOff>
      <xdr:row>20</xdr:row>
      <xdr:rowOff>16566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246407" y="2427219"/>
          <a:ext cx="851452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109904</xdr:rowOff>
    </xdr:from>
    <xdr:to>
      <xdr:col>1</xdr:col>
      <xdr:colOff>871904</xdr:colOff>
      <xdr:row>18</xdr:row>
      <xdr:rowOff>109904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flipH="1" flipV="1">
          <a:off x="238125" y="1795829"/>
          <a:ext cx="85285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21</xdr:row>
      <xdr:rowOff>95250</xdr:rowOff>
    </xdr:from>
    <xdr:to>
      <xdr:col>10</xdr:col>
      <xdr:colOff>276225</xdr:colOff>
      <xdr:row>22</xdr:row>
      <xdr:rowOff>142875</xdr:rowOff>
    </xdr:to>
    <xdr:sp macro="" textlink="">
      <xdr:nvSpPr>
        <xdr:cNvPr id="16" name="下矢印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3152775" y="3314700"/>
          <a:ext cx="76200" cy="2476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35"/>
  <sheetViews>
    <sheetView view="pageLayout" topLeftCell="AC52" zoomScale="130" zoomScaleNormal="130" zoomScalePageLayoutView="130" workbookViewId="0">
      <selection activeCell="AW65" sqref="AW65:BA66"/>
    </sheetView>
  </sheetViews>
  <sheetFormatPr defaultRowHeight="13.2" x14ac:dyDescent="0.2"/>
  <cols>
    <col min="1" max="1" width="3.109375" customWidth="1"/>
    <col min="2" max="2" width="12.44140625" customWidth="1"/>
    <col min="3" max="3" width="4.21875" customWidth="1"/>
    <col min="4" max="4" width="2.21875" customWidth="1"/>
    <col min="5" max="17" width="3.109375" customWidth="1"/>
    <col min="18" max="18" width="4" customWidth="1"/>
    <col min="19" max="19" width="2.21875" customWidth="1"/>
    <col min="20" max="20" width="4.109375" customWidth="1"/>
    <col min="21" max="21" width="2.21875" customWidth="1"/>
    <col min="22" max="25" width="4" customWidth="1"/>
    <col min="26" max="26" width="4" style="54" customWidth="1"/>
    <col min="27" max="27" width="3.77734375" style="54" customWidth="1"/>
    <col min="28" max="28" width="3.88671875" customWidth="1"/>
    <col min="29" max="29" width="3.6640625" style="54" customWidth="1"/>
    <col min="30" max="30" width="10.88671875" style="54" customWidth="1"/>
    <col min="31" max="32" width="5.88671875" style="54" customWidth="1"/>
    <col min="33" max="33" width="4" style="54" customWidth="1"/>
    <col min="34" max="34" width="6.88671875" customWidth="1"/>
    <col min="35" max="45" width="4.21875" customWidth="1"/>
    <col min="46" max="47" width="4.77734375" customWidth="1"/>
    <col min="48" max="48" width="2.44140625" customWidth="1"/>
    <col min="49" max="49" width="3.77734375" customWidth="1"/>
    <col min="50" max="50" width="9.6640625" customWidth="1"/>
    <col min="51" max="52" width="6.21875" customWidth="1"/>
    <col min="53" max="53" width="9.88671875" customWidth="1"/>
    <col min="54" max="54" width="2.6640625" customWidth="1"/>
    <col min="56" max="56" width="7.77734375" customWidth="1"/>
    <col min="57" max="57" width="6.44140625" customWidth="1"/>
    <col min="58" max="58" width="7.109375" customWidth="1"/>
    <col min="59" max="59" width="6.88671875" customWidth="1"/>
    <col min="60" max="60" width="6.44140625" customWidth="1"/>
  </cols>
  <sheetData>
    <row r="1" spans="1:55" ht="7.5" customHeight="1" x14ac:dyDescent="0.2"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W1" s="54"/>
      <c r="AX1" s="212"/>
      <c r="AY1" s="54"/>
      <c r="AZ1" s="54"/>
      <c r="BA1" s="54"/>
    </row>
    <row r="2" spans="1:55" ht="7.5" customHeight="1" x14ac:dyDescent="0.2">
      <c r="B2" s="24" t="s">
        <v>9</v>
      </c>
      <c r="C2" s="384" t="s">
        <v>10</v>
      </c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AB2" s="63"/>
      <c r="AC2" s="63"/>
      <c r="AD2" s="63"/>
      <c r="AE2" s="63"/>
      <c r="AF2" s="213"/>
      <c r="AG2" s="63"/>
      <c r="AH2" s="320" t="s">
        <v>76</v>
      </c>
      <c r="AI2" s="320"/>
      <c r="AJ2" s="320"/>
      <c r="AK2" s="320"/>
      <c r="AL2" s="320"/>
      <c r="AM2" s="320"/>
      <c r="AN2" s="320"/>
      <c r="AO2" s="320"/>
      <c r="AP2" s="320"/>
      <c r="AQ2" s="320"/>
      <c r="AR2" s="320"/>
      <c r="AS2" s="214"/>
      <c r="AW2" s="54"/>
      <c r="AX2" s="212"/>
      <c r="AY2" s="54"/>
      <c r="AZ2" s="54"/>
      <c r="BA2" s="54"/>
    </row>
    <row r="3" spans="1:55" ht="7.5" customHeight="1" x14ac:dyDescent="0.2">
      <c r="B3" s="2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AB3" s="63"/>
      <c r="AC3" s="63"/>
      <c r="AD3" s="63"/>
      <c r="AE3" s="63"/>
      <c r="AF3" s="63"/>
      <c r="AG3" s="63"/>
      <c r="AH3" s="320"/>
      <c r="AI3" s="320"/>
      <c r="AJ3" s="320"/>
      <c r="AK3" s="320"/>
      <c r="AL3" s="320"/>
      <c r="AM3" s="320"/>
      <c r="AN3" s="320"/>
      <c r="AO3" s="320"/>
      <c r="AP3" s="320"/>
      <c r="AQ3" s="320"/>
      <c r="AR3" s="320"/>
      <c r="AS3" s="214"/>
      <c r="AW3" s="54"/>
      <c r="AX3" s="212"/>
      <c r="AY3" s="54"/>
      <c r="AZ3" s="54"/>
      <c r="BA3" s="54"/>
    </row>
    <row r="4" spans="1:55" ht="7.5" customHeight="1" x14ac:dyDescent="0.2">
      <c r="B4" s="2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AB4" s="63"/>
      <c r="AC4" s="63"/>
      <c r="AD4" s="321" t="s">
        <v>77</v>
      </c>
      <c r="AE4" s="323" t="s">
        <v>78</v>
      </c>
      <c r="AF4" s="324"/>
      <c r="AH4" s="320"/>
      <c r="AI4" s="320"/>
      <c r="AJ4" s="320"/>
      <c r="AK4" s="320"/>
      <c r="AL4" s="320"/>
      <c r="AM4" s="320"/>
      <c r="AN4" s="320"/>
      <c r="AO4" s="320"/>
      <c r="AP4" s="320"/>
      <c r="AQ4" s="320"/>
      <c r="AR4" s="320"/>
      <c r="AS4" s="214"/>
      <c r="AW4" s="54"/>
      <c r="AX4" s="212"/>
      <c r="AY4" s="54"/>
      <c r="AZ4" s="54"/>
      <c r="BA4" s="54"/>
    </row>
    <row r="5" spans="1:55" ht="7.5" customHeight="1" x14ac:dyDescent="0.2">
      <c r="AB5" s="63"/>
      <c r="AC5" s="63"/>
      <c r="AD5" s="322"/>
      <c r="AE5" s="325"/>
      <c r="AF5" s="326"/>
      <c r="AH5" s="63"/>
      <c r="AI5" s="63"/>
      <c r="AJ5" s="63"/>
      <c r="AK5" s="63"/>
      <c r="AL5" s="63"/>
      <c r="AM5" s="63"/>
      <c r="AN5" s="63"/>
      <c r="AW5" s="54"/>
      <c r="AX5" s="212"/>
      <c r="AY5" s="54"/>
      <c r="AZ5" s="54"/>
      <c r="BA5" s="54"/>
    </row>
    <row r="6" spans="1:55" ht="7.5" customHeight="1" x14ac:dyDescent="0.2">
      <c r="Q6" s="10"/>
      <c r="T6" s="385" t="s">
        <v>12</v>
      </c>
      <c r="U6" s="385"/>
      <c r="V6" s="385"/>
      <c r="W6" s="385"/>
      <c r="X6" s="385"/>
      <c r="Y6" s="385"/>
      <c r="Z6" s="385"/>
      <c r="AA6" s="55"/>
      <c r="AB6" s="63"/>
      <c r="AC6" s="63"/>
      <c r="AD6" s="321"/>
      <c r="AE6" s="323"/>
      <c r="AF6" s="324"/>
      <c r="AH6" s="63"/>
      <c r="AI6" s="63"/>
      <c r="AJ6" s="63"/>
      <c r="AK6" s="63"/>
      <c r="AL6" s="63"/>
      <c r="AM6" s="63"/>
      <c r="AN6" s="63"/>
      <c r="AW6" s="54"/>
      <c r="AX6" s="212"/>
      <c r="AY6" s="54"/>
    </row>
    <row r="7" spans="1:55" ht="7.5" customHeight="1" x14ac:dyDescent="0.2">
      <c r="T7" s="385"/>
      <c r="U7" s="385"/>
      <c r="V7" s="385"/>
      <c r="W7" s="385"/>
      <c r="X7" s="385"/>
      <c r="Y7" s="385"/>
      <c r="Z7" s="385"/>
      <c r="AA7" s="55"/>
      <c r="AB7" s="63"/>
      <c r="AC7" s="63"/>
      <c r="AD7" s="327"/>
      <c r="AE7" s="328"/>
      <c r="AF7" s="329"/>
      <c r="AH7" s="63"/>
      <c r="AI7" s="63"/>
      <c r="AJ7" s="63"/>
      <c r="AK7" s="63"/>
      <c r="AL7" s="63"/>
      <c r="AM7" s="63"/>
      <c r="AN7" s="63"/>
      <c r="AP7" s="330" t="s">
        <v>79</v>
      </c>
      <c r="AQ7" s="330"/>
      <c r="AR7" s="330"/>
      <c r="AS7" s="330"/>
      <c r="AT7" s="330"/>
      <c r="AU7" s="330"/>
      <c r="AW7" s="54"/>
      <c r="AX7" s="212"/>
      <c r="AY7" s="54"/>
    </row>
    <row r="8" spans="1:55" ht="8.25" customHeight="1" x14ac:dyDescent="0.2">
      <c r="E8" s="393" t="s">
        <v>5</v>
      </c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11"/>
      <c r="T8" s="386" t="s">
        <v>43</v>
      </c>
      <c r="U8" s="386"/>
      <c r="V8" s="386"/>
      <c r="W8" s="386"/>
      <c r="X8" s="386"/>
      <c r="Y8" s="386"/>
      <c r="Z8" s="386"/>
      <c r="AA8" s="56"/>
      <c r="AB8" s="63"/>
      <c r="AC8" s="63"/>
      <c r="AD8" s="327"/>
      <c r="AE8" s="328"/>
      <c r="AF8" s="329"/>
      <c r="AH8" s="63"/>
      <c r="AI8" s="63"/>
      <c r="AJ8" s="63"/>
      <c r="AK8" s="63"/>
      <c r="AL8" s="63"/>
      <c r="AM8" s="63"/>
      <c r="AN8" s="63"/>
      <c r="AP8" s="330"/>
      <c r="AQ8" s="330"/>
      <c r="AR8" s="330"/>
      <c r="AS8" s="330"/>
      <c r="AT8" s="330"/>
      <c r="AU8" s="330"/>
      <c r="AW8" s="54"/>
      <c r="AX8" s="212"/>
      <c r="AY8" s="54"/>
      <c r="AZ8" s="215"/>
      <c r="BA8" s="215"/>
      <c r="BB8" s="216"/>
      <c r="BC8" s="216"/>
    </row>
    <row r="9" spans="1:55" ht="8.25" customHeight="1" x14ac:dyDescent="0.2"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11"/>
      <c r="T9" s="386"/>
      <c r="U9" s="386"/>
      <c r="V9" s="386"/>
      <c r="W9" s="386"/>
      <c r="X9" s="386"/>
      <c r="Y9" s="386"/>
      <c r="Z9" s="386"/>
      <c r="AA9" s="56"/>
      <c r="AB9" s="63"/>
      <c r="AC9" s="63"/>
      <c r="AD9" s="322"/>
      <c r="AE9" s="325"/>
      <c r="AF9" s="326"/>
      <c r="AW9" s="54"/>
      <c r="AX9" s="212"/>
      <c r="AY9" s="54"/>
      <c r="AZ9" s="216"/>
      <c r="BA9" s="216"/>
      <c r="BB9" s="216"/>
      <c r="BC9" s="216"/>
    </row>
    <row r="10" spans="1:55" ht="8.25" customHeight="1" x14ac:dyDescent="0.2">
      <c r="E10" s="393"/>
      <c r="F10" s="393"/>
      <c r="G10" s="393"/>
      <c r="H10" s="393"/>
      <c r="I10" s="393"/>
      <c r="J10" s="393"/>
      <c r="K10" s="393"/>
      <c r="L10" s="393"/>
      <c r="M10" s="393"/>
      <c r="N10" s="393"/>
      <c r="O10" s="393"/>
      <c r="P10" s="393"/>
      <c r="Q10" s="393"/>
      <c r="R10" s="393"/>
      <c r="S10" s="11"/>
      <c r="T10" s="386" t="s">
        <v>7</v>
      </c>
      <c r="U10" s="387"/>
      <c r="V10" s="387"/>
      <c r="W10" s="387"/>
      <c r="X10" s="387"/>
      <c r="Y10" s="387"/>
      <c r="Z10" s="387"/>
      <c r="AA10" s="57"/>
      <c r="AB10" s="63"/>
      <c r="AC10" s="63"/>
      <c r="AD10" s="63"/>
      <c r="AE10" s="63"/>
      <c r="AF10" s="63"/>
      <c r="AG10" s="63"/>
      <c r="AW10" s="54"/>
      <c r="AX10" s="212"/>
      <c r="AY10" s="54"/>
    </row>
    <row r="11" spans="1:55" ht="8.25" customHeight="1" x14ac:dyDescent="0.2">
      <c r="Q11" s="11"/>
      <c r="R11" s="11"/>
      <c r="S11" s="11"/>
      <c r="T11" s="387"/>
      <c r="U11" s="387"/>
      <c r="V11" s="387"/>
      <c r="W11" s="387"/>
      <c r="X11" s="387"/>
      <c r="Y11" s="387"/>
      <c r="Z11" s="387"/>
      <c r="AA11" s="57"/>
      <c r="AB11" s="63"/>
      <c r="AC11" s="63"/>
      <c r="AD11" s="63"/>
      <c r="AE11" s="63"/>
      <c r="AF11" s="63"/>
      <c r="AG11" s="372" t="s">
        <v>80</v>
      </c>
      <c r="AH11" s="372"/>
      <c r="AI11" s="372"/>
      <c r="AJ11" s="372"/>
      <c r="AK11" s="372"/>
      <c r="AL11" s="372"/>
      <c r="AM11" s="372"/>
      <c r="AN11" s="372"/>
      <c r="AO11" s="217"/>
      <c r="AP11" s="330" t="s">
        <v>81</v>
      </c>
      <c r="AQ11" s="330"/>
      <c r="AR11" s="330"/>
      <c r="AS11" s="330"/>
      <c r="AT11" s="330"/>
      <c r="AU11" s="330"/>
      <c r="AW11" s="54"/>
      <c r="AX11" s="212"/>
      <c r="AY11" s="54"/>
    </row>
    <row r="12" spans="1:55" ht="8.25" customHeight="1" thickBot="1" x14ac:dyDescent="0.25">
      <c r="B12" s="1"/>
      <c r="AB12" s="63"/>
      <c r="AC12" s="63"/>
      <c r="AD12" s="63"/>
      <c r="AE12" s="63"/>
      <c r="AF12" s="63"/>
      <c r="AG12" s="372"/>
      <c r="AH12" s="372"/>
      <c r="AI12" s="372"/>
      <c r="AJ12" s="372"/>
      <c r="AK12" s="372"/>
      <c r="AL12" s="372"/>
      <c r="AM12" s="372"/>
      <c r="AN12" s="372"/>
      <c r="AO12" s="217"/>
      <c r="AP12" s="330"/>
      <c r="AQ12" s="330"/>
      <c r="AR12" s="330"/>
      <c r="AS12" s="330"/>
      <c r="AT12" s="330"/>
      <c r="AU12" s="330"/>
      <c r="AW12" s="54"/>
      <c r="AX12" s="212"/>
      <c r="AY12" s="54"/>
      <c r="AZ12" s="54"/>
      <c r="BA12" s="54"/>
    </row>
    <row r="13" spans="1:55" ht="10.5" customHeight="1" x14ac:dyDescent="0.2">
      <c r="A13" s="416" t="s">
        <v>4</v>
      </c>
      <c r="B13" s="413" t="s">
        <v>21</v>
      </c>
      <c r="C13" s="14">
        <v>1</v>
      </c>
      <c r="D13" s="391" t="s">
        <v>23</v>
      </c>
      <c r="E13" s="402" t="s">
        <v>8</v>
      </c>
      <c r="F13" s="403"/>
      <c r="G13" s="403"/>
      <c r="H13" s="403"/>
      <c r="I13" s="403"/>
      <c r="J13" s="403"/>
      <c r="K13" s="403"/>
      <c r="L13" s="403"/>
      <c r="M13" s="418"/>
      <c r="N13" s="402" t="s">
        <v>3</v>
      </c>
      <c r="O13" s="403"/>
      <c r="P13" s="403"/>
      <c r="Q13" s="403"/>
      <c r="R13" s="13">
        <v>2</v>
      </c>
      <c r="S13" s="396" t="s">
        <v>25</v>
      </c>
      <c r="T13" s="12">
        <v>3</v>
      </c>
      <c r="U13" s="381" t="s">
        <v>27</v>
      </c>
      <c r="V13" s="347" t="s">
        <v>28</v>
      </c>
      <c r="W13" s="350" t="s">
        <v>29</v>
      </c>
      <c r="X13" s="350" t="s">
        <v>30</v>
      </c>
      <c r="Y13" s="407" t="s">
        <v>31</v>
      </c>
      <c r="Z13" s="369" t="s">
        <v>11</v>
      </c>
      <c r="AA13" s="369" t="s">
        <v>65</v>
      </c>
      <c r="AB13" s="63"/>
      <c r="AC13" s="63"/>
      <c r="AD13" s="63"/>
      <c r="AE13" s="63"/>
      <c r="AF13" s="63"/>
      <c r="AG13" s="372"/>
      <c r="AH13" s="372"/>
      <c r="AI13" s="372"/>
      <c r="AJ13" s="372"/>
      <c r="AK13" s="372"/>
      <c r="AL13" s="372"/>
      <c r="AM13" s="372"/>
      <c r="AN13" s="372"/>
      <c r="AO13" s="217"/>
      <c r="AW13" s="54"/>
      <c r="AX13" s="212"/>
      <c r="AY13" s="54"/>
      <c r="AZ13" s="54"/>
      <c r="BA13" s="54"/>
    </row>
    <row r="14" spans="1:55" ht="10.5" customHeight="1" x14ac:dyDescent="0.2">
      <c r="A14" s="417"/>
      <c r="B14" s="414"/>
      <c r="C14" s="388" t="s">
        <v>22</v>
      </c>
      <c r="D14" s="392"/>
      <c r="E14" s="404"/>
      <c r="F14" s="405"/>
      <c r="G14" s="405"/>
      <c r="H14" s="405"/>
      <c r="I14" s="405"/>
      <c r="J14" s="405"/>
      <c r="K14" s="405"/>
      <c r="L14" s="405"/>
      <c r="M14" s="406"/>
      <c r="N14" s="404"/>
      <c r="O14" s="405"/>
      <c r="P14" s="405"/>
      <c r="Q14" s="406"/>
      <c r="R14" s="394" t="s">
        <v>24</v>
      </c>
      <c r="S14" s="397"/>
      <c r="T14" s="399" t="s">
        <v>26</v>
      </c>
      <c r="U14" s="382"/>
      <c r="V14" s="348"/>
      <c r="W14" s="351"/>
      <c r="X14" s="351"/>
      <c r="Y14" s="408"/>
      <c r="Z14" s="370"/>
      <c r="AA14" s="370"/>
      <c r="AB14" s="63"/>
      <c r="AC14" s="63"/>
      <c r="AF14" s="63"/>
      <c r="AG14" s="63"/>
    </row>
    <row r="15" spans="1:55" ht="10.5" customHeight="1" x14ac:dyDescent="0.2">
      <c r="A15" s="417"/>
      <c r="B15" s="414"/>
      <c r="C15" s="389"/>
      <c r="D15" s="392"/>
      <c r="E15" s="295"/>
      <c r="F15" s="296"/>
      <c r="G15" s="296"/>
      <c r="H15" s="297"/>
      <c r="I15" s="296"/>
      <c r="J15" s="298"/>
      <c r="K15" s="298"/>
      <c r="L15" s="298"/>
      <c r="M15" s="299"/>
      <c r="N15" s="295"/>
      <c r="O15" s="298"/>
      <c r="P15" s="298"/>
      <c r="Q15" s="304"/>
      <c r="R15" s="395"/>
      <c r="S15" s="397"/>
      <c r="T15" s="400"/>
      <c r="U15" s="382"/>
      <c r="V15" s="348"/>
      <c r="W15" s="351"/>
      <c r="X15" s="351"/>
      <c r="Y15" s="408"/>
      <c r="Z15" s="370"/>
      <c r="AA15" s="370"/>
      <c r="AB15" s="63"/>
      <c r="AG15" s="63"/>
    </row>
    <row r="16" spans="1:55" ht="10.5" customHeight="1" x14ac:dyDescent="0.2">
      <c r="A16" s="417"/>
      <c r="B16" s="414"/>
      <c r="C16" s="389"/>
      <c r="D16" s="392"/>
      <c r="E16" s="300"/>
      <c r="F16" s="298"/>
      <c r="G16" s="298"/>
      <c r="H16" s="299"/>
      <c r="I16" s="298"/>
      <c r="J16" s="298"/>
      <c r="K16" s="298"/>
      <c r="L16" s="298"/>
      <c r="M16" s="299"/>
      <c r="N16" s="300"/>
      <c r="O16" s="298"/>
      <c r="P16" s="298"/>
      <c r="Q16" s="304"/>
      <c r="R16" s="395"/>
      <c r="S16" s="397"/>
      <c r="T16" s="400"/>
      <c r="U16" s="382"/>
      <c r="V16" s="348"/>
      <c r="W16" s="351"/>
      <c r="X16" s="351"/>
      <c r="Y16" s="408"/>
      <c r="Z16" s="370"/>
      <c r="AA16" s="370"/>
      <c r="AB16" s="63"/>
      <c r="AG16" s="63"/>
      <c r="AW16" s="54"/>
      <c r="BA16" s="54"/>
    </row>
    <row r="17" spans="1:60" ht="10.5" customHeight="1" x14ac:dyDescent="0.2">
      <c r="A17" s="417"/>
      <c r="B17" s="414"/>
      <c r="C17" s="389"/>
      <c r="D17" s="392"/>
      <c r="E17" s="300"/>
      <c r="F17" s="298"/>
      <c r="G17" s="298"/>
      <c r="H17" s="299"/>
      <c r="I17" s="298"/>
      <c r="J17" s="298"/>
      <c r="K17" s="298"/>
      <c r="L17" s="298"/>
      <c r="M17" s="299"/>
      <c r="N17" s="300"/>
      <c r="O17" s="298"/>
      <c r="P17" s="298"/>
      <c r="Q17" s="304"/>
      <c r="R17" s="395"/>
      <c r="S17" s="397"/>
      <c r="T17" s="400"/>
      <c r="U17" s="382"/>
      <c r="V17" s="348"/>
      <c r="W17" s="351"/>
      <c r="X17" s="351"/>
      <c r="Y17" s="408"/>
      <c r="Z17" s="370"/>
      <c r="AA17" s="370"/>
      <c r="AB17" s="63"/>
      <c r="AC17" s="63"/>
      <c r="AF17" s="63"/>
      <c r="AG17" s="63"/>
      <c r="AH17" s="63"/>
      <c r="AI17" s="218"/>
      <c r="AJ17" s="218"/>
      <c r="AK17" s="218"/>
      <c r="AL17" s="218"/>
      <c r="AM17" s="218"/>
      <c r="AW17" s="54"/>
      <c r="AX17" s="212"/>
      <c r="AY17" s="54"/>
      <c r="AZ17" s="54"/>
      <c r="BA17" s="54"/>
    </row>
    <row r="18" spans="1:60" ht="10.5" customHeight="1" x14ac:dyDescent="0.2">
      <c r="A18" s="417"/>
      <c r="B18" s="414"/>
      <c r="C18" s="389"/>
      <c r="D18" s="392"/>
      <c r="E18" s="356">
        <v>1</v>
      </c>
      <c r="F18" s="357">
        <v>2</v>
      </c>
      <c r="G18" s="357">
        <v>3</v>
      </c>
      <c r="H18" s="357">
        <v>4</v>
      </c>
      <c r="I18" s="357">
        <v>5</v>
      </c>
      <c r="J18" s="357">
        <v>6</v>
      </c>
      <c r="K18" s="357">
        <v>7</v>
      </c>
      <c r="L18" s="357">
        <v>8</v>
      </c>
      <c r="M18" s="427">
        <v>9</v>
      </c>
      <c r="N18" s="356">
        <v>10</v>
      </c>
      <c r="O18" s="357">
        <v>11</v>
      </c>
      <c r="P18" s="357">
        <v>12</v>
      </c>
      <c r="Q18" s="427">
        <v>13</v>
      </c>
      <c r="R18" s="395"/>
      <c r="S18" s="397"/>
      <c r="T18" s="400"/>
      <c r="U18" s="382"/>
      <c r="V18" s="348"/>
      <c r="W18" s="351"/>
      <c r="X18" s="351"/>
      <c r="Y18" s="408"/>
      <c r="Z18" s="370"/>
      <c r="AA18" s="370"/>
      <c r="AB18" s="63"/>
      <c r="AC18" s="63"/>
      <c r="AF18" s="63"/>
      <c r="AG18" s="63"/>
      <c r="AH18" s="63"/>
      <c r="AI18" s="218"/>
      <c r="AJ18" s="218"/>
      <c r="AK18" s="218"/>
      <c r="AL18" s="218"/>
      <c r="AM18" s="218"/>
      <c r="AW18" s="54"/>
      <c r="BA18" s="54"/>
    </row>
    <row r="19" spans="1:60" ht="10.5" customHeight="1" x14ac:dyDescent="0.2">
      <c r="A19" s="417"/>
      <c r="B19" s="414"/>
      <c r="C19" s="389"/>
      <c r="D19" s="392"/>
      <c r="E19" s="356"/>
      <c r="F19" s="358"/>
      <c r="G19" s="358"/>
      <c r="H19" s="358"/>
      <c r="I19" s="358"/>
      <c r="J19" s="358"/>
      <c r="K19" s="358"/>
      <c r="L19" s="358"/>
      <c r="M19" s="429"/>
      <c r="N19" s="356"/>
      <c r="O19" s="430"/>
      <c r="P19" s="430"/>
      <c r="Q19" s="428"/>
      <c r="R19" s="395"/>
      <c r="S19" s="397"/>
      <c r="T19" s="400"/>
      <c r="U19" s="382"/>
      <c r="V19" s="348"/>
      <c r="W19" s="351"/>
      <c r="X19" s="351"/>
      <c r="Y19" s="408"/>
      <c r="Z19" s="370"/>
      <c r="AA19" s="370"/>
      <c r="AB19" s="63"/>
      <c r="AC19" s="219" t="s">
        <v>82</v>
      </c>
      <c r="AD19" s="379" t="s">
        <v>117</v>
      </c>
      <c r="AE19" s="380"/>
      <c r="AF19" s="220"/>
      <c r="AG19" s="221"/>
      <c r="AH19" s="222"/>
      <c r="AI19" s="222"/>
      <c r="AJ19" s="222"/>
      <c r="AK19" s="222"/>
      <c r="AL19" s="222"/>
      <c r="AM19" s="223"/>
      <c r="AW19" s="54"/>
      <c r="AX19" s="359" t="s">
        <v>83</v>
      </c>
      <c r="AY19" s="360"/>
      <c r="AZ19" s="360"/>
      <c r="BA19" s="54"/>
    </row>
    <row r="20" spans="1:60" ht="10.5" customHeight="1" x14ac:dyDescent="0.2">
      <c r="A20" s="417"/>
      <c r="B20" s="414"/>
      <c r="C20" s="389"/>
      <c r="D20" s="392"/>
      <c r="E20" s="300"/>
      <c r="F20" s="298"/>
      <c r="G20" s="298"/>
      <c r="H20" s="299"/>
      <c r="I20" s="298"/>
      <c r="J20" s="298"/>
      <c r="K20" s="298"/>
      <c r="L20" s="298"/>
      <c r="M20" s="299"/>
      <c r="N20" s="300"/>
      <c r="O20" s="298"/>
      <c r="P20" s="298"/>
      <c r="Q20" s="304"/>
      <c r="R20" s="395"/>
      <c r="S20" s="397"/>
      <c r="T20" s="400"/>
      <c r="U20" s="382"/>
      <c r="V20" s="348"/>
      <c r="W20" s="351"/>
      <c r="X20" s="351"/>
      <c r="Y20" s="408"/>
      <c r="Z20" s="370"/>
      <c r="AA20" s="370"/>
      <c r="AC20" s="219"/>
      <c r="AD20" s="380"/>
      <c r="AE20" s="380"/>
      <c r="AF20" s="220"/>
      <c r="AG20" s="221"/>
      <c r="AH20" s="361" t="s">
        <v>84</v>
      </c>
      <c r="AI20" s="361"/>
      <c r="AJ20" s="346" t="e">
        <f>Z66</f>
        <v>#DIV/0!</v>
      </c>
      <c r="AK20" s="346"/>
      <c r="AL20" s="222"/>
      <c r="AM20" s="223"/>
      <c r="AW20" s="54"/>
      <c r="AX20" s="360"/>
      <c r="AY20" s="360"/>
      <c r="AZ20" s="360"/>
      <c r="BA20" s="54"/>
    </row>
    <row r="21" spans="1:60" ht="10.5" customHeight="1" thickBot="1" x14ac:dyDescent="0.25">
      <c r="A21" s="417"/>
      <c r="B21" s="414"/>
      <c r="C21" s="389"/>
      <c r="D21" s="392"/>
      <c r="E21" s="300"/>
      <c r="F21" s="298"/>
      <c r="G21" s="298"/>
      <c r="H21" s="299"/>
      <c r="I21" s="298"/>
      <c r="J21" s="298"/>
      <c r="K21" s="298"/>
      <c r="L21" s="298"/>
      <c r="M21" s="299"/>
      <c r="N21" s="300"/>
      <c r="O21" s="298"/>
      <c r="P21" s="298"/>
      <c r="Q21" s="304"/>
      <c r="R21" s="395"/>
      <c r="S21" s="397"/>
      <c r="T21" s="400"/>
      <c r="U21" s="382"/>
      <c r="V21" s="348"/>
      <c r="W21" s="351"/>
      <c r="X21" s="351"/>
      <c r="Y21" s="408"/>
      <c r="Z21" s="370"/>
      <c r="AA21" s="370"/>
      <c r="AG21" s="224"/>
      <c r="AH21" s="361"/>
      <c r="AI21" s="361"/>
      <c r="AJ21" s="346"/>
      <c r="AK21" s="346"/>
      <c r="AL21" s="222"/>
      <c r="AM21" s="224"/>
    </row>
    <row r="22" spans="1:60" ht="10.5" customHeight="1" x14ac:dyDescent="0.2">
      <c r="A22" s="417"/>
      <c r="B22" s="414"/>
      <c r="C22" s="390"/>
      <c r="D22" s="392"/>
      <c r="E22" s="301"/>
      <c r="F22" s="302"/>
      <c r="G22" s="302"/>
      <c r="H22" s="303"/>
      <c r="I22" s="302"/>
      <c r="J22" s="302"/>
      <c r="K22" s="302"/>
      <c r="L22" s="302"/>
      <c r="M22" s="303"/>
      <c r="N22" s="301"/>
      <c r="O22" s="302"/>
      <c r="P22" s="302"/>
      <c r="Q22" s="305"/>
      <c r="R22" s="395"/>
      <c r="S22" s="398"/>
      <c r="T22" s="401"/>
      <c r="U22" s="383"/>
      <c r="V22" s="349"/>
      <c r="W22" s="352"/>
      <c r="X22" s="352"/>
      <c r="Y22" s="409"/>
      <c r="Z22" s="371"/>
      <c r="AA22" s="371"/>
      <c r="AC22" s="373" t="s">
        <v>88</v>
      </c>
      <c r="AD22" s="373" t="s">
        <v>118</v>
      </c>
      <c r="AE22" s="375" t="s">
        <v>85</v>
      </c>
      <c r="AF22" s="377" t="s">
        <v>86</v>
      </c>
      <c r="AG22" s="224"/>
      <c r="AH22" s="361" t="s">
        <v>87</v>
      </c>
      <c r="AI22" s="361"/>
      <c r="AJ22" s="346" t="e">
        <f>BH28</f>
        <v>#DIV/0!</v>
      </c>
      <c r="AK22" s="346"/>
      <c r="AL22" s="222"/>
      <c r="AM22" s="224"/>
      <c r="AW22" s="336" t="s">
        <v>88</v>
      </c>
      <c r="AX22" s="338" t="s">
        <v>89</v>
      </c>
      <c r="AY22" s="340" t="s">
        <v>71</v>
      </c>
      <c r="AZ22" s="342" t="s">
        <v>90</v>
      </c>
      <c r="BA22" s="344" t="s">
        <v>91</v>
      </c>
    </row>
    <row r="23" spans="1:60" ht="10.5" customHeight="1" thickBot="1" x14ac:dyDescent="0.25">
      <c r="A23" s="417"/>
      <c r="B23" s="415"/>
      <c r="C23" s="15">
        <v>10</v>
      </c>
      <c r="D23" s="3"/>
      <c r="E23" s="4">
        <v>6</v>
      </c>
      <c r="F23" s="2">
        <v>6</v>
      </c>
      <c r="G23" s="2">
        <v>8</v>
      </c>
      <c r="H23" s="7">
        <v>10</v>
      </c>
      <c r="I23" s="2">
        <v>10</v>
      </c>
      <c r="J23" s="9">
        <v>8</v>
      </c>
      <c r="K23" s="2">
        <v>6</v>
      </c>
      <c r="L23" s="2">
        <v>8</v>
      </c>
      <c r="M23" s="7">
        <v>8</v>
      </c>
      <c r="N23" s="4">
        <v>10</v>
      </c>
      <c r="O23" s="2">
        <v>6</v>
      </c>
      <c r="P23" s="2">
        <v>8</v>
      </c>
      <c r="Q23" s="3">
        <v>6</v>
      </c>
      <c r="R23" s="6">
        <v>70</v>
      </c>
      <c r="S23" s="2"/>
      <c r="T23" s="5">
        <v>30</v>
      </c>
      <c r="U23" s="3"/>
      <c r="V23" s="27">
        <v>38</v>
      </c>
      <c r="W23" s="2">
        <v>12</v>
      </c>
      <c r="X23" s="2">
        <v>26</v>
      </c>
      <c r="Y23" s="7">
        <v>24</v>
      </c>
      <c r="Z23" s="8">
        <v>100</v>
      </c>
      <c r="AA23" s="8"/>
      <c r="AB23" s="225"/>
      <c r="AC23" s="374"/>
      <c r="AD23" s="374"/>
      <c r="AE23" s="376"/>
      <c r="AF23" s="378"/>
      <c r="AG23" s="226"/>
      <c r="AH23" s="361"/>
      <c r="AI23" s="361"/>
      <c r="AJ23" s="346"/>
      <c r="AK23" s="346"/>
      <c r="AL23" s="54"/>
      <c r="AM23" s="54"/>
      <c r="AW23" s="337"/>
      <c r="AX23" s="339"/>
      <c r="AY23" s="341"/>
      <c r="AZ23" s="343"/>
      <c r="BA23" s="345"/>
    </row>
    <row r="24" spans="1:60" ht="14.25" customHeight="1" x14ac:dyDescent="0.2">
      <c r="A24" s="30"/>
      <c r="B24" s="31"/>
      <c r="C24" s="16"/>
      <c r="D24" s="33" t="str">
        <f>IF(C24&gt;=10,"A",IF(C24&gt;=6,"B","C"))</f>
        <v>C</v>
      </c>
      <c r="E24" s="72"/>
      <c r="F24" s="73"/>
      <c r="G24" s="73"/>
      <c r="H24" s="74"/>
      <c r="I24" s="73"/>
      <c r="J24" s="75"/>
      <c r="K24" s="73"/>
      <c r="L24" s="73"/>
      <c r="M24" s="74"/>
      <c r="N24" s="72"/>
      <c r="O24" s="74"/>
      <c r="P24" s="74"/>
      <c r="Q24" s="76"/>
      <c r="R24" s="72">
        <f>SUM(E24:M24)</f>
        <v>0</v>
      </c>
      <c r="S24" s="77" t="str">
        <f>IF(R24&gt;=54,"A",IF(R24&gt;=42,"B","C"))</f>
        <v>C</v>
      </c>
      <c r="T24" s="73">
        <f>SUM(N24:Q24)</f>
        <v>0</v>
      </c>
      <c r="U24" s="78" t="str">
        <f>IF(T24&gt;=20,"A",IF(T24&gt;=16,"B","C"))</f>
        <v>C</v>
      </c>
      <c r="V24" s="72">
        <f>E24+G24+J24+K24+N24</f>
        <v>0</v>
      </c>
      <c r="W24" s="73">
        <f>F24+O24</f>
        <v>0</v>
      </c>
      <c r="X24" s="73">
        <f>H24+L24+P24</f>
        <v>0</v>
      </c>
      <c r="Y24" s="74">
        <f>I24+M24+Q24</f>
        <v>0</v>
      </c>
      <c r="Z24" s="79">
        <f>R24+T24</f>
        <v>0</v>
      </c>
      <c r="AA24" s="58">
        <f>(Z24-57.7)/19.48*10+50</f>
        <v>20.37987679671458</v>
      </c>
      <c r="AB24" s="225"/>
      <c r="AC24" s="227">
        <v>1</v>
      </c>
      <c r="AD24" s="264">
        <f>B24</f>
        <v>0</v>
      </c>
      <c r="AE24" s="265">
        <f>Z24</f>
        <v>0</v>
      </c>
      <c r="AF24" s="266">
        <f>AA24</f>
        <v>20.37987679671458</v>
      </c>
      <c r="AG24" s="226"/>
      <c r="AH24" s="54"/>
      <c r="AI24" s="54"/>
      <c r="AJ24" s="54"/>
      <c r="AK24" s="54"/>
      <c r="AL24" s="54"/>
      <c r="AM24" s="54"/>
      <c r="AW24" s="230">
        <v>1</v>
      </c>
      <c r="AX24" s="270">
        <f>B24</f>
        <v>0</v>
      </c>
      <c r="AY24" s="271">
        <f>Z24</f>
        <v>0</v>
      </c>
      <c r="AZ24" s="274" t="e">
        <f>Z24-$Z$66</f>
        <v>#DIV/0!</v>
      </c>
      <c r="BA24" s="282" t="e">
        <f>AZ24^2</f>
        <v>#DIV/0!</v>
      </c>
      <c r="BC24" s="331" t="s">
        <v>92</v>
      </c>
      <c r="BD24" s="331"/>
      <c r="BE24" s="331"/>
      <c r="BF24" s="235"/>
      <c r="BG24" s="235"/>
      <c r="BH24" s="235"/>
    </row>
    <row r="25" spans="1:60" ht="14.25" customHeight="1" x14ac:dyDescent="0.2">
      <c r="A25" s="162"/>
      <c r="B25" s="197"/>
      <c r="C25" s="198"/>
      <c r="D25" s="143" t="str">
        <f t="shared" ref="D25:D63" si="0">IF(C25&gt;=10,"A",IF(C25&gt;=6,"B","C"))</f>
        <v>C</v>
      </c>
      <c r="E25" s="144"/>
      <c r="F25" s="145"/>
      <c r="G25" s="145"/>
      <c r="H25" s="146"/>
      <c r="I25" s="145"/>
      <c r="J25" s="147"/>
      <c r="K25" s="145"/>
      <c r="L25" s="145"/>
      <c r="M25" s="146"/>
      <c r="N25" s="144"/>
      <c r="O25" s="146"/>
      <c r="P25" s="146"/>
      <c r="Q25" s="148"/>
      <c r="R25" s="144">
        <f>SUM(E25:M25)</f>
        <v>0</v>
      </c>
      <c r="S25" s="149" t="str">
        <f t="shared" ref="S25:S63" si="1">IF(R25&gt;=54,"A",IF(R25&gt;=42,"B","C"))</f>
        <v>C</v>
      </c>
      <c r="T25" s="145">
        <f>SUM(N25:Q25)</f>
        <v>0</v>
      </c>
      <c r="U25" s="150" t="str">
        <f t="shared" ref="U25:U63" si="2">IF(T25&gt;=20,"A",IF(T25&gt;=16,"B","C"))</f>
        <v>C</v>
      </c>
      <c r="V25" s="144">
        <f t="shared" ref="V25:V63" si="3">E25+G25+J25+K25+N25</f>
        <v>0</v>
      </c>
      <c r="W25" s="145">
        <f t="shared" ref="W25:W63" si="4">F25+O25</f>
        <v>0</v>
      </c>
      <c r="X25" s="145">
        <f t="shared" ref="X25:X63" si="5">H25+L25+P25</f>
        <v>0</v>
      </c>
      <c r="Y25" s="146">
        <f t="shared" ref="Y25:Y63" si="6">I25+M25+Q25</f>
        <v>0</v>
      </c>
      <c r="Z25" s="151">
        <f>R25+T25</f>
        <v>0</v>
      </c>
      <c r="AA25" s="199">
        <f t="shared" ref="AA25:AA63" si="7">(Z25-57.7)/19.48*10+50</f>
        <v>20.37987679671458</v>
      </c>
      <c r="AB25" s="54"/>
      <c r="AC25" s="236">
        <v>2</v>
      </c>
      <c r="AD25" s="228">
        <f t="shared" ref="AD25:AD63" si="8">B25</f>
        <v>0</v>
      </c>
      <c r="AE25" s="229">
        <f t="shared" ref="AE25:AE63" si="9">Z25</f>
        <v>0</v>
      </c>
      <c r="AF25" s="263">
        <f t="shared" ref="AF25:AF63" si="10">AA25</f>
        <v>20.37987679671458</v>
      </c>
      <c r="AG25" s="226"/>
      <c r="AH25" s="332" t="s">
        <v>93</v>
      </c>
      <c r="AI25" s="333"/>
      <c r="AJ25" s="313">
        <v>5</v>
      </c>
      <c r="AK25" s="237">
        <v>15</v>
      </c>
      <c r="AL25" s="237">
        <v>25</v>
      </c>
      <c r="AM25" s="237">
        <v>35</v>
      </c>
      <c r="AN25" s="237">
        <v>45</v>
      </c>
      <c r="AO25" s="2">
        <v>55</v>
      </c>
      <c r="AP25" s="237">
        <v>65</v>
      </c>
      <c r="AQ25" s="237">
        <v>75</v>
      </c>
      <c r="AR25" s="237">
        <v>85</v>
      </c>
      <c r="AS25" s="237">
        <v>95</v>
      </c>
      <c r="AW25" s="238">
        <v>2</v>
      </c>
      <c r="AX25" s="231">
        <f t="shared" ref="AX25:AX63" si="11">B25</f>
        <v>0</v>
      </c>
      <c r="AY25" s="232">
        <f t="shared" ref="AY25:AY63" si="12">Z25</f>
        <v>0</v>
      </c>
      <c r="AZ25" s="233" t="e">
        <f t="shared" ref="AZ25:AZ63" si="13">Z25-$Z$66</f>
        <v>#DIV/0!</v>
      </c>
      <c r="BA25" s="283" t="e">
        <f t="shared" ref="BA25:BA63" si="14">AZ25^2</f>
        <v>#DIV/0!</v>
      </c>
      <c r="BC25" s="235"/>
      <c r="BD25" s="235"/>
      <c r="BE25" s="235"/>
      <c r="BF25" s="235"/>
      <c r="BG25" s="235"/>
      <c r="BH25" s="235"/>
    </row>
    <row r="26" spans="1:60" ht="14.25" customHeight="1" x14ac:dyDescent="0.2">
      <c r="A26" s="30"/>
      <c r="B26" s="31"/>
      <c r="C26" s="16"/>
      <c r="D26" s="33" t="str">
        <f t="shared" si="0"/>
        <v>C</v>
      </c>
      <c r="E26" s="72"/>
      <c r="F26" s="73"/>
      <c r="G26" s="73"/>
      <c r="H26" s="74"/>
      <c r="I26" s="73"/>
      <c r="J26" s="75"/>
      <c r="K26" s="73"/>
      <c r="L26" s="73"/>
      <c r="M26" s="74"/>
      <c r="N26" s="72"/>
      <c r="O26" s="74"/>
      <c r="P26" s="74"/>
      <c r="Q26" s="76"/>
      <c r="R26" s="72">
        <f>SUM(E26:M26)</f>
        <v>0</v>
      </c>
      <c r="S26" s="77" t="str">
        <f t="shared" si="1"/>
        <v>C</v>
      </c>
      <c r="T26" s="73">
        <f>SUM(N26:Q26)</f>
        <v>0</v>
      </c>
      <c r="U26" s="78" t="str">
        <f t="shared" si="2"/>
        <v>C</v>
      </c>
      <c r="V26" s="72">
        <f t="shared" si="3"/>
        <v>0</v>
      </c>
      <c r="W26" s="73">
        <f t="shared" si="4"/>
        <v>0</v>
      </c>
      <c r="X26" s="73">
        <f t="shared" si="5"/>
        <v>0</v>
      </c>
      <c r="Y26" s="74">
        <f t="shared" si="6"/>
        <v>0</v>
      </c>
      <c r="Z26" s="79">
        <f>R26+T26</f>
        <v>0</v>
      </c>
      <c r="AA26" s="58">
        <f t="shared" si="7"/>
        <v>20.37987679671458</v>
      </c>
      <c r="AB26" s="239"/>
      <c r="AC26" s="240">
        <v>3</v>
      </c>
      <c r="AD26" s="228">
        <f t="shared" si="8"/>
        <v>0</v>
      </c>
      <c r="AE26" s="229">
        <f t="shared" si="9"/>
        <v>0</v>
      </c>
      <c r="AF26" s="263">
        <f t="shared" si="10"/>
        <v>20.37987679671458</v>
      </c>
      <c r="AG26" s="226"/>
      <c r="AH26" s="334" t="s">
        <v>94</v>
      </c>
      <c r="AI26" s="335"/>
      <c r="AJ26" s="237"/>
      <c r="AK26" s="241"/>
      <c r="AL26" s="241"/>
      <c r="AM26" s="241"/>
      <c r="AN26" s="241"/>
      <c r="AO26" s="242"/>
      <c r="AP26" s="2"/>
      <c r="AQ26" s="2"/>
      <c r="AR26" s="2"/>
      <c r="AS26" s="2"/>
      <c r="AW26" s="238">
        <v>3</v>
      </c>
      <c r="AX26" s="231">
        <f t="shared" si="11"/>
        <v>0</v>
      </c>
      <c r="AY26" s="232">
        <f t="shared" si="12"/>
        <v>0</v>
      </c>
      <c r="AZ26" s="233" t="e">
        <f t="shared" si="13"/>
        <v>#DIV/0!</v>
      </c>
      <c r="BA26" s="283" t="e">
        <f t="shared" si="14"/>
        <v>#DIV/0!</v>
      </c>
      <c r="BC26" s="234" t="s">
        <v>95</v>
      </c>
      <c r="BD26" s="234"/>
      <c r="BE26" s="234"/>
      <c r="BF26" s="234"/>
      <c r="BG26" s="243" t="e">
        <f>SUM(BA24:BA63)/$D$65</f>
        <v>#DIV/0!</v>
      </c>
    </row>
    <row r="27" spans="1:60" ht="14.25" customHeight="1" x14ac:dyDescent="0.2">
      <c r="A27" s="162"/>
      <c r="B27" s="197"/>
      <c r="C27" s="198"/>
      <c r="D27" s="143" t="str">
        <f t="shared" si="0"/>
        <v>C</v>
      </c>
      <c r="E27" s="144"/>
      <c r="F27" s="145"/>
      <c r="G27" s="145"/>
      <c r="H27" s="146"/>
      <c r="I27" s="145"/>
      <c r="J27" s="147"/>
      <c r="K27" s="145"/>
      <c r="L27" s="145"/>
      <c r="M27" s="146"/>
      <c r="N27" s="144"/>
      <c r="O27" s="146"/>
      <c r="P27" s="146"/>
      <c r="Q27" s="148"/>
      <c r="R27" s="144">
        <f t="shared" ref="R27:R63" si="15">SUM(E27:M27)</f>
        <v>0</v>
      </c>
      <c r="S27" s="149" t="str">
        <f t="shared" si="1"/>
        <v>C</v>
      </c>
      <c r="T27" s="145">
        <f t="shared" ref="T27:T63" si="16">SUM(N27:Q27)</f>
        <v>0</v>
      </c>
      <c r="U27" s="150" t="str">
        <f t="shared" si="2"/>
        <v>C</v>
      </c>
      <c r="V27" s="144">
        <f t="shared" si="3"/>
        <v>0</v>
      </c>
      <c r="W27" s="145">
        <f t="shared" si="4"/>
        <v>0</v>
      </c>
      <c r="X27" s="145">
        <f t="shared" si="5"/>
        <v>0</v>
      </c>
      <c r="Y27" s="146">
        <f t="shared" si="6"/>
        <v>0</v>
      </c>
      <c r="Z27" s="151">
        <f t="shared" ref="Z27:Z63" si="17">R27+T27</f>
        <v>0</v>
      </c>
      <c r="AA27" s="199">
        <f t="shared" si="7"/>
        <v>20.37987679671458</v>
      </c>
      <c r="AB27" s="239"/>
      <c r="AC27" s="240">
        <v>4</v>
      </c>
      <c r="AD27" s="228">
        <f t="shared" si="8"/>
        <v>0</v>
      </c>
      <c r="AE27" s="229">
        <f t="shared" si="9"/>
        <v>0</v>
      </c>
      <c r="AF27" s="263">
        <f t="shared" si="10"/>
        <v>20.37987679671458</v>
      </c>
      <c r="AG27" s="226"/>
      <c r="AH27" s="244"/>
      <c r="AI27" s="244"/>
      <c r="AJ27" s="244"/>
      <c r="AK27" s="244"/>
      <c r="AL27" s="244"/>
      <c r="AM27" s="244"/>
      <c r="AW27" s="238">
        <v>4</v>
      </c>
      <c r="AX27" s="231">
        <f t="shared" si="11"/>
        <v>0</v>
      </c>
      <c r="AY27" s="232">
        <f t="shared" si="12"/>
        <v>0</v>
      </c>
      <c r="AZ27" s="233" t="e">
        <f t="shared" si="13"/>
        <v>#DIV/0!</v>
      </c>
      <c r="BA27" s="283" t="e">
        <f t="shared" si="14"/>
        <v>#DIV/0!</v>
      </c>
      <c r="BC27" s="235"/>
      <c r="BD27" s="235"/>
      <c r="BE27" s="235"/>
      <c r="BF27" s="235"/>
      <c r="BG27" s="235"/>
      <c r="BH27" s="235"/>
    </row>
    <row r="28" spans="1:60" ht="14.25" customHeight="1" x14ac:dyDescent="0.2">
      <c r="A28" s="30"/>
      <c r="B28" s="31"/>
      <c r="C28" s="16"/>
      <c r="D28" s="33" t="str">
        <f t="shared" si="0"/>
        <v>C</v>
      </c>
      <c r="E28" s="72"/>
      <c r="F28" s="73"/>
      <c r="G28" s="73"/>
      <c r="H28" s="74"/>
      <c r="I28" s="73"/>
      <c r="J28" s="75"/>
      <c r="K28" s="73"/>
      <c r="L28" s="73"/>
      <c r="M28" s="74"/>
      <c r="N28" s="72"/>
      <c r="O28" s="74"/>
      <c r="P28" s="74"/>
      <c r="Q28" s="76"/>
      <c r="R28" s="72">
        <f t="shared" si="15"/>
        <v>0</v>
      </c>
      <c r="S28" s="77" t="str">
        <f t="shared" si="1"/>
        <v>C</v>
      </c>
      <c r="T28" s="73">
        <f t="shared" si="16"/>
        <v>0</v>
      </c>
      <c r="U28" s="78" t="str">
        <f t="shared" si="2"/>
        <v>C</v>
      </c>
      <c r="V28" s="72">
        <f t="shared" si="3"/>
        <v>0</v>
      </c>
      <c r="W28" s="73">
        <f t="shared" si="4"/>
        <v>0</v>
      </c>
      <c r="X28" s="73">
        <f t="shared" si="5"/>
        <v>0</v>
      </c>
      <c r="Y28" s="74">
        <f t="shared" si="6"/>
        <v>0</v>
      </c>
      <c r="Z28" s="79">
        <f t="shared" si="17"/>
        <v>0</v>
      </c>
      <c r="AA28" s="58">
        <f t="shared" si="7"/>
        <v>20.37987679671458</v>
      </c>
      <c r="AB28" s="239"/>
      <c r="AC28" s="240">
        <v>5</v>
      </c>
      <c r="AD28" s="228">
        <f t="shared" si="8"/>
        <v>0</v>
      </c>
      <c r="AE28" s="229">
        <f t="shared" si="9"/>
        <v>0</v>
      </c>
      <c r="AF28" s="263">
        <f t="shared" si="10"/>
        <v>20.37987679671458</v>
      </c>
      <c r="AG28" s="226"/>
      <c r="AH28" s="245" t="s">
        <v>96</v>
      </c>
      <c r="AI28" s="244"/>
      <c r="AJ28" s="244">
        <v>5</v>
      </c>
      <c r="AK28" s="317" t="s">
        <v>97</v>
      </c>
      <c r="AL28" s="317"/>
      <c r="AM28" s="244"/>
      <c r="AN28" s="50">
        <v>55</v>
      </c>
      <c r="AO28" s="362" t="s">
        <v>98</v>
      </c>
      <c r="AP28" s="362"/>
      <c r="AW28" s="238">
        <v>5</v>
      </c>
      <c r="AX28" s="231">
        <f t="shared" si="11"/>
        <v>0</v>
      </c>
      <c r="AY28" s="232">
        <f t="shared" si="12"/>
        <v>0</v>
      </c>
      <c r="AZ28" s="233" t="e">
        <f t="shared" si="13"/>
        <v>#DIV/0!</v>
      </c>
      <c r="BA28" s="283" t="e">
        <f t="shared" si="14"/>
        <v>#DIV/0!</v>
      </c>
      <c r="BC28" s="234" t="s">
        <v>99</v>
      </c>
      <c r="BD28" s="234"/>
      <c r="BE28" s="234"/>
      <c r="BF28" s="234"/>
      <c r="BG28" s="234"/>
      <c r="BH28" s="311" t="e">
        <f>BG26^(1/2)</f>
        <v>#DIV/0!</v>
      </c>
    </row>
    <row r="29" spans="1:60" ht="14.25" customHeight="1" x14ac:dyDescent="0.2">
      <c r="A29" s="162"/>
      <c r="B29" s="197"/>
      <c r="C29" s="198"/>
      <c r="D29" s="143" t="str">
        <f t="shared" si="0"/>
        <v>C</v>
      </c>
      <c r="E29" s="144"/>
      <c r="F29" s="145"/>
      <c r="G29" s="145"/>
      <c r="H29" s="146"/>
      <c r="I29" s="145"/>
      <c r="J29" s="147"/>
      <c r="K29" s="145"/>
      <c r="L29" s="145"/>
      <c r="M29" s="146"/>
      <c r="N29" s="144"/>
      <c r="O29" s="146"/>
      <c r="P29" s="146"/>
      <c r="Q29" s="148"/>
      <c r="R29" s="144">
        <f t="shared" si="15"/>
        <v>0</v>
      </c>
      <c r="S29" s="149" t="str">
        <f t="shared" si="1"/>
        <v>C</v>
      </c>
      <c r="T29" s="145">
        <f t="shared" si="16"/>
        <v>0</v>
      </c>
      <c r="U29" s="150" t="str">
        <f t="shared" si="2"/>
        <v>C</v>
      </c>
      <c r="V29" s="144">
        <f t="shared" si="3"/>
        <v>0</v>
      </c>
      <c r="W29" s="145">
        <f t="shared" si="4"/>
        <v>0</v>
      </c>
      <c r="X29" s="145">
        <f t="shared" si="5"/>
        <v>0</v>
      </c>
      <c r="Y29" s="146">
        <f t="shared" si="6"/>
        <v>0</v>
      </c>
      <c r="Z29" s="151">
        <f t="shared" si="17"/>
        <v>0</v>
      </c>
      <c r="AA29" s="199">
        <f t="shared" si="7"/>
        <v>20.37987679671458</v>
      </c>
      <c r="AB29" s="239"/>
      <c r="AC29" s="240">
        <v>6</v>
      </c>
      <c r="AD29" s="228">
        <f t="shared" si="8"/>
        <v>0</v>
      </c>
      <c r="AE29" s="229">
        <f t="shared" si="9"/>
        <v>0</v>
      </c>
      <c r="AF29" s="263">
        <f t="shared" si="10"/>
        <v>20.37987679671458</v>
      </c>
      <c r="AG29" s="226"/>
      <c r="AH29" s="244"/>
      <c r="AI29" s="244"/>
      <c r="AJ29" s="244">
        <v>15</v>
      </c>
      <c r="AK29" s="317" t="s">
        <v>100</v>
      </c>
      <c r="AL29" s="317"/>
      <c r="AM29" s="244"/>
      <c r="AN29" s="50">
        <v>65</v>
      </c>
      <c r="AO29" s="318" t="s">
        <v>101</v>
      </c>
      <c r="AP29" s="318"/>
      <c r="AW29" s="238">
        <v>6</v>
      </c>
      <c r="AX29" s="231">
        <f t="shared" si="11"/>
        <v>0</v>
      </c>
      <c r="AY29" s="232">
        <f t="shared" si="12"/>
        <v>0</v>
      </c>
      <c r="AZ29" s="233" t="e">
        <f t="shared" si="13"/>
        <v>#DIV/0!</v>
      </c>
      <c r="BA29" s="283" t="e">
        <f t="shared" si="14"/>
        <v>#DIV/0!</v>
      </c>
    </row>
    <row r="30" spans="1:60" ht="14.25" customHeight="1" x14ac:dyDescent="0.2">
      <c r="A30" s="30"/>
      <c r="B30" s="31"/>
      <c r="C30" s="16"/>
      <c r="D30" s="33" t="str">
        <f t="shared" si="0"/>
        <v>C</v>
      </c>
      <c r="E30" s="72"/>
      <c r="F30" s="73"/>
      <c r="G30" s="73"/>
      <c r="H30" s="74"/>
      <c r="I30" s="73"/>
      <c r="J30" s="75"/>
      <c r="K30" s="73"/>
      <c r="L30" s="73"/>
      <c r="M30" s="74"/>
      <c r="N30" s="72"/>
      <c r="O30" s="74"/>
      <c r="P30" s="74"/>
      <c r="Q30" s="76"/>
      <c r="R30" s="72">
        <f t="shared" si="15"/>
        <v>0</v>
      </c>
      <c r="S30" s="77" t="str">
        <f t="shared" si="1"/>
        <v>C</v>
      </c>
      <c r="T30" s="73">
        <f t="shared" si="16"/>
        <v>0</v>
      </c>
      <c r="U30" s="78" t="str">
        <f t="shared" si="2"/>
        <v>C</v>
      </c>
      <c r="V30" s="72">
        <f t="shared" si="3"/>
        <v>0</v>
      </c>
      <c r="W30" s="73">
        <f t="shared" si="4"/>
        <v>0</v>
      </c>
      <c r="X30" s="73">
        <f t="shared" si="5"/>
        <v>0</v>
      </c>
      <c r="Y30" s="74">
        <f t="shared" si="6"/>
        <v>0</v>
      </c>
      <c r="Z30" s="79">
        <f t="shared" si="17"/>
        <v>0</v>
      </c>
      <c r="AA30" s="58">
        <f t="shared" si="7"/>
        <v>20.37987679671458</v>
      </c>
      <c r="AB30" s="239"/>
      <c r="AC30" s="240">
        <v>7</v>
      </c>
      <c r="AD30" s="228">
        <f t="shared" si="8"/>
        <v>0</v>
      </c>
      <c r="AE30" s="229">
        <f t="shared" si="9"/>
        <v>0</v>
      </c>
      <c r="AF30" s="263">
        <f t="shared" si="10"/>
        <v>20.37987679671458</v>
      </c>
      <c r="AG30" s="226"/>
      <c r="AH30" s="244"/>
      <c r="AI30" s="244"/>
      <c r="AJ30" s="244">
        <v>25</v>
      </c>
      <c r="AK30" s="317" t="s">
        <v>102</v>
      </c>
      <c r="AL30" s="317"/>
      <c r="AM30" s="244"/>
      <c r="AN30" s="50">
        <v>75</v>
      </c>
      <c r="AO30" s="318" t="s">
        <v>103</v>
      </c>
      <c r="AP30" s="318"/>
      <c r="AW30" s="238">
        <v>7</v>
      </c>
      <c r="AX30" s="231">
        <f t="shared" si="11"/>
        <v>0</v>
      </c>
      <c r="AY30" s="232">
        <f t="shared" si="12"/>
        <v>0</v>
      </c>
      <c r="AZ30" s="233" t="e">
        <f t="shared" si="13"/>
        <v>#DIV/0!</v>
      </c>
      <c r="BA30" s="283" t="e">
        <f t="shared" si="14"/>
        <v>#DIV/0!</v>
      </c>
      <c r="BD30" s="246" t="s">
        <v>104</v>
      </c>
      <c r="BE30" s="247" t="s">
        <v>105</v>
      </c>
      <c r="BF30" s="248" t="s">
        <v>106</v>
      </c>
    </row>
    <row r="31" spans="1:60" ht="14.25" customHeight="1" x14ac:dyDescent="0.2">
      <c r="A31" s="162"/>
      <c r="B31" s="197"/>
      <c r="C31" s="198"/>
      <c r="D31" s="143" t="str">
        <f t="shared" si="0"/>
        <v>C</v>
      </c>
      <c r="E31" s="144"/>
      <c r="F31" s="145"/>
      <c r="G31" s="145"/>
      <c r="H31" s="146"/>
      <c r="I31" s="145"/>
      <c r="J31" s="147"/>
      <c r="K31" s="145"/>
      <c r="L31" s="145"/>
      <c r="M31" s="146"/>
      <c r="N31" s="144"/>
      <c r="O31" s="146"/>
      <c r="P31" s="146"/>
      <c r="Q31" s="148"/>
      <c r="R31" s="144">
        <f t="shared" si="15"/>
        <v>0</v>
      </c>
      <c r="S31" s="149" t="str">
        <f t="shared" si="1"/>
        <v>C</v>
      </c>
      <c r="T31" s="145">
        <f t="shared" si="16"/>
        <v>0</v>
      </c>
      <c r="U31" s="150" t="str">
        <f t="shared" si="2"/>
        <v>C</v>
      </c>
      <c r="V31" s="144">
        <f t="shared" si="3"/>
        <v>0</v>
      </c>
      <c r="W31" s="145">
        <f t="shared" si="4"/>
        <v>0</v>
      </c>
      <c r="X31" s="145">
        <f t="shared" si="5"/>
        <v>0</v>
      </c>
      <c r="Y31" s="146">
        <f t="shared" si="6"/>
        <v>0</v>
      </c>
      <c r="Z31" s="151">
        <f t="shared" si="17"/>
        <v>0</v>
      </c>
      <c r="AA31" s="199">
        <f t="shared" si="7"/>
        <v>20.37987679671458</v>
      </c>
      <c r="AB31" s="239"/>
      <c r="AC31" s="240">
        <v>8</v>
      </c>
      <c r="AD31" s="228">
        <f t="shared" si="8"/>
        <v>0</v>
      </c>
      <c r="AE31" s="229">
        <f t="shared" si="9"/>
        <v>0</v>
      </c>
      <c r="AF31" s="263">
        <f t="shared" si="10"/>
        <v>20.37987679671458</v>
      </c>
      <c r="AG31" s="226"/>
      <c r="AH31" s="244"/>
      <c r="AI31" s="249"/>
      <c r="AJ31" s="244">
        <v>35</v>
      </c>
      <c r="AK31" s="317" t="s">
        <v>107</v>
      </c>
      <c r="AL31" s="317"/>
      <c r="AM31" s="244"/>
      <c r="AN31" s="50">
        <v>85</v>
      </c>
      <c r="AO31" s="318" t="s">
        <v>108</v>
      </c>
      <c r="AP31" s="319"/>
      <c r="AW31" s="238">
        <v>8</v>
      </c>
      <c r="AX31" s="231">
        <f t="shared" si="11"/>
        <v>0</v>
      </c>
      <c r="AY31" s="232">
        <f t="shared" si="12"/>
        <v>0</v>
      </c>
      <c r="AZ31" s="233" t="e">
        <f t="shared" si="13"/>
        <v>#DIV/0!</v>
      </c>
      <c r="BA31" s="283" t="e">
        <f t="shared" si="14"/>
        <v>#DIV/0!</v>
      </c>
    </row>
    <row r="32" spans="1:60" ht="14.25" customHeight="1" x14ac:dyDescent="0.2">
      <c r="A32" s="30"/>
      <c r="B32" s="31"/>
      <c r="C32" s="16"/>
      <c r="D32" s="33" t="str">
        <f t="shared" si="0"/>
        <v>C</v>
      </c>
      <c r="E32" s="72"/>
      <c r="F32" s="73"/>
      <c r="G32" s="73"/>
      <c r="H32" s="74"/>
      <c r="I32" s="73"/>
      <c r="J32" s="75"/>
      <c r="K32" s="73"/>
      <c r="L32" s="73"/>
      <c r="M32" s="74"/>
      <c r="N32" s="72"/>
      <c r="O32" s="74"/>
      <c r="P32" s="74"/>
      <c r="Q32" s="76"/>
      <c r="R32" s="72">
        <f t="shared" si="15"/>
        <v>0</v>
      </c>
      <c r="S32" s="77" t="str">
        <f t="shared" si="1"/>
        <v>C</v>
      </c>
      <c r="T32" s="73">
        <f t="shared" si="16"/>
        <v>0</v>
      </c>
      <c r="U32" s="78" t="str">
        <f t="shared" si="2"/>
        <v>C</v>
      </c>
      <c r="V32" s="72">
        <f t="shared" si="3"/>
        <v>0</v>
      </c>
      <c r="W32" s="73">
        <f t="shared" si="4"/>
        <v>0</v>
      </c>
      <c r="X32" s="73">
        <f t="shared" si="5"/>
        <v>0</v>
      </c>
      <c r="Y32" s="74">
        <f t="shared" si="6"/>
        <v>0</v>
      </c>
      <c r="Z32" s="79">
        <f t="shared" si="17"/>
        <v>0</v>
      </c>
      <c r="AA32" s="58">
        <f t="shared" si="7"/>
        <v>20.37987679671458</v>
      </c>
      <c r="AB32" s="239"/>
      <c r="AC32" s="240">
        <v>9</v>
      </c>
      <c r="AD32" s="228">
        <f t="shared" si="8"/>
        <v>0</v>
      </c>
      <c r="AE32" s="229">
        <f t="shared" si="9"/>
        <v>0</v>
      </c>
      <c r="AF32" s="263">
        <f t="shared" si="10"/>
        <v>20.37987679671458</v>
      </c>
      <c r="AG32" s="226"/>
      <c r="AH32" s="244"/>
      <c r="AI32" s="244"/>
      <c r="AJ32" s="244">
        <v>45</v>
      </c>
      <c r="AK32" s="363" t="s">
        <v>109</v>
      </c>
      <c r="AL32" s="363"/>
      <c r="AM32" s="244"/>
      <c r="AN32" s="50">
        <v>95</v>
      </c>
      <c r="AO32" s="364" t="s">
        <v>110</v>
      </c>
      <c r="AP32" s="364"/>
      <c r="AQ32" s="364"/>
      <c r="AR32" s="364"/>
      <c r="AW32" s="238">
        <v>9</v>
      </c>
      <c r="AX32" s="231">
        <f t="shared" si="11"/>
        <v>0</v>
      </c>
      <c r="AY32" s="232">
        <f t="shared" si="12"/>
        <v>0</v>
      </c>
      <c r="AZ32" s="233" t="e">
        <f t="shared" si="13"/>
        <v>#DIV/0!</v>
      </c>
      <c r="BA32" s="283" t="e">
        <f t="shared" si="14"/>
        <v>#DIV/0!</v>
      </c>
    </row>
    <row r="33" spans="1:62" ht="14.25" customHeight="1" x14ac:dyDescent="0.2">
      <c r="A33" s="162"/>
      <c r="B33" s="197"/>
      <c r="C33" s="198"/>
      <c r="D33" s="143" t="str">
        <f t="shared" si="0"/>
        <v>C</v>
      </c>
      <c r="E33" s="144"/>
      <c r="F33" s="145"/>
      <c r="G33" s="145"/>
      <c r="H33" s="146"/>
      <c r="I33" s="145"/>
      <c r="J33" s="147"/>
      <c r="K33" s="145"/>
      <c r="L33" s="145"/>
      <c r="M33" s="146"/>
      <c r="N33" s="144"/>
      <c r="O33" s="146"/>
      <c r="P33" s="146"/>
      <c r="Q33" s="148"/>
      <c r="R33" s="144">
        <f t="shared" si="15"/>
        <v>0</v>
      </c>
      <c r="S33" s="149" t="str">
        <f t="shared" si="1"/>
        <v>C</v>
      </c>
      <c r="T33" s="145">
        <f t="shared" si="16"/>
        <v>0</v>
      </c>
      <c r="U33" s="150" t="str">
        <f t="shared" si="2"/>
        <v>C</v>
      </c>
      <c r="V33" s="144">
        <f t="shared" si="3"/>
        <v>0</v>
      </c>
      <c r="W33" s="145">
        <f t="shared" si="4"/>
        <v>0</v>
      </c>
      <c r="X33" s="145">
        <f t="shared" si="5"/>
        <v>0</v>
      </c>
      <c r="Y33" s="146">
        <f t="shared" si="6"/>
        <v>0</v>
      </c>
      <c r="Z33" s="151">
        <f t="shared" si="17"/>
        <v>0</v>
      </c>
      <c r="AA33" s="199">
        <f t="shared" si="7"/>
        <v>20.37987679671458</v>
      </c>
      <c r="AB33" s="239"/>
      <c r="AC33" s="240">
        <v>10</v>
      </c>
      <c r="AD33" s="228">
        <f t="shared" si="8"/>
        <v>0</v>
      </c>
      <c r="AE33" s="229">
        <f t="shared" si="9"/>
        <v>0</v>
      </c>
      <c r="AF33" s="263">
        <f t="shared" si="10"/>
        <v>20.37987679671458</v>
      </c>
      <c r="AG33" s="71"/>
      <c r="AW33" s="238">
        <v>10</v>
      </c>
      <c r="AX33" s="231">
        <f t="shared" si="11"/>
        <v>0</v>
      </c>
      <c r="AY33" s="232">
        <f t="shared" si="12"/>
        <v>0</v>
      </c>
      <c r="AZ33" s="233" t="e">
        <f t="shared" si="13"/>
        <v>#DIV/0!</v>
      </c>
      <c r="BA33" s="283" t="e">
        <f t="shared" si="14"/>
        <v>#DIV/0!</v>
      </c>
    </row>
    <row r="34" spans="1:62" ht="14.25" customHeight="1" x14ac:dyDescent="0.2">
      <c r="A34" s="30"/>
      <c r="B34" s="31"/>
      <c r="C34" s="16"/>
      <c r="D34" s="33" t="str">
        <f t="shared" si="0"/>
        <v>C</v>
      </c>
      <c r="E34" s="72"/>
      <c r="F34" s="73"/>
      <c r="G34" s="73"/>
      <c r="H34" s="74"/>
      <c r="I34" s="73"/>
      <c r="J34" s="75"/>
      <c r="K34" s="73"/>
      <c r="L34" s="73"/>
      <c r="M34" s="74"/>
      <c r="N34" s="72"/>
      <c r="O34" s="74"/>
      <c r="P34" s="74"/>
      <c r="Q34" s="76"/>
      <c r="R34" s="72">
        <f t="shared" si="15"/>
        <v>0</v>
      </c>
      <c r="S34" s="77" t="str">
        <f t="shared" si="1"/>
        <v>C</v>
      </c>
      <c r="T34" s="73">
        <f t="shared" si="16"/>
        <v>0</v>
      </c>
      <c r="U34" s="78" t="str">
        <f t="shared" si="2"/>
        <v>C</v>
      </c>
      <c r="V34" s="72">
        <f t="shared" si="3"/>
        <v>0</v>
      </c>
      <c r="W34" s="73">
        <f t="shared" si="4"/>
        <v>0</v>
      </c>
      <c r="X34" s="73">
        <f t="shared" si="5"/>
        <v>0</v>
      </c>
      <c r="Y34" s="74">
        <f t="shared" si="6"/>
        <v>0</v>
      </c>
      <c r="Z34" s="79">
        <f t="shared" si="17"/>
        <v>0</v>
      </c>
      <c r="AA34" s="58">
        <f t="shared" si="7"/>
        <v>20.37987679671458</v>
      </c>
      <c r="AB34" s="239"/>
      <c r="AC34" s="240">
        <v>11</v>
      </c>
      <c r="AD34" s="228">
        <f t="shared" si="8"/>
        <v>0</v>
      </c>
      <c r="AE34" s="229">
        <f t="shared" si="9"/>
        <v>0</v>
      </c>
      <c r="AF34" s="263">
        <f t="shared" si="10"/>
        <v>20.37987679671458</v>
      </c>
      <c r="AG34" s="71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W34" s="230">
        <v>11</v>
      </c>
      <c r="AX34" s="231">
        <f t="shared" si="11"/>
        <v>0</v>
      </c>
      <c r="AY34" s="232">
        <f t="shared" si="12"/>
        <v>0</v>
      </c>
      <c r="AZ34" s="233" t="e">
        <f t="shared" si="13"/>
        <v>#DIV/0!</v>
      </c>
      <c r="BA34" s="283" t="e">
        <f t="shared" si="14"/>
        <v>#DIV/0!</v>
      </c>
    </row>
    <row r="35" spans="1:62" ht="14.25" customHeight="1" x14ac:dyDescent="0.2">
      <c r="A35" s="162"/>
      <c r="B35" s="197"/>
      <c r="C35" s="198"/>
      <c r="D35" s="143" t="str">
        <f t="shared" si="0"/>
        <v>C</v>
      </c>
      <c r="E35" s="144"/>
      <c r="F35" s="145"/>
      <c r="G35" s="145"/>
      <c r="H35" s="146"/>
      <c r="I35" s="145"/>
      <c r="J35" s="147"/>
      <c r="K35" s="145"/>
      <c r="L35" s="145"/>
      <c r="M35" s="146"/>
      <c r="N35" s="144"/>
      <c r="O35" s="146"/>
      <c r="P35" s="146"/>
      <c r="Q35" s="148"/>
      <c r="R35" s="144">
        <f t="shared" si="15"/>
        <v>0</v>
      </c>
      <c r="S35" s="149" t="str">
        <f t="shared" si="1"/>
        <v>C</v>
      </c>
      <c r="T35" s="145">
        <f t="shared" si="16"/>
        <v>0</v>
      </c>
      <c r="U35" s="150" t="str">
        <f t="shared" si="2"/>
        <v>C</v>
      </c>
      <c r="V35" s="144">
        <f t="shared" si="3"/>
        <v>0</v>
      </c>
      <c r="W35" s="145">
        <f t="shared" si="4"/>
        <v>0</v>
      </c>
      <c r="X35" s="145">
        <f t="shared" si="5"/>
        <v>0</v>
      </c>
      <c r="Y35" s="146">
        <f t="shared" si="6"/>
        <v>0</v>
      </c>
      <c r="Z35" s="151">
        <f t="shared" si="17"/>
        <v>0</v>
      </c>
      <c r="AA35" s="199">
        <f t="shared" si="7"/>
        <v>20.37987679671458</v>
      </c>
      <c r="AB35" s="239"/>
      <c r="AC35" s="240">
        <v>12</v>
      </c>
      <c r="AD35" s="228">
        <f t="shared" si="8"/>
        <v>0</v>
      </c>
      <c r="AE35" s="229">
        <f t="shared" si="9"/>
        <v>0</v>
      </c>
      <c r="AF35" s="263">
        <f t="shared" si="10"/>
        <v>20.37987679671458</v>
      </c>
      <c r="AG35" s="71"/>
      <c r="AH35" s="365" t="s">
        <v>111</v>
      </c>
      <c r="AI35" s="365"/>
      <c r="AJ35" s="365"/>
      <c r="AK35" s="63"/>
      <c r="AL35" s="63"/>
      <c r="AM35" s="63"/>
      <c r="AN35" s="63"/>
      <c r="AO35" s="63"/>
      <c r="AP35" s="63"/>
      <c r="AQ35" s="63"/>
      <c r="AR35" s="63"/>
      <c r="AW35" s="238">
        <v>12</v>
      </c>
      <c r="AX35" s="231">
        <f t="shared" si="11"/>
        <v>0</v>
      </c>
      <c r="AY35" s="232">
        <f t="shared" si="12"/>
        <v>0</v>
      </c>
      <c r="AZ35" s="233" t="e">
        <f t="shared" si="13"/>
        <v>#DIV/0!</v>
      </c>
      <c r="BA35" s="283" t="e">
        <f t="shared" si="14"/>
        <v>#DIV/0!</v>
      </c>
      <c r="BC35" s="250" t="s">
        <v>112</v>
      </c>
    </row>
    <row r="36" spans="1:62" ht="14.25" customHeight="1" x14ac:dyDescent="0.2">
      <c r="A36" s="30"/>
      <c r="B36" s="31"/>
      <c r="C36" s="16"/>
      <c r="D36" s="33" t="str">
        <f t="shared" si="0"/>
        <v>C</v>
      </c>
      <c r="E36" s="72"/>
      <c r="F36" s="73"/>
      <c r="G36" s="73"/>
      <c r="H36" s="74"/>
      <c r="I36" s="73"/>
      <c r="J36" s="75"/>
      <c r="K36" s="73"/>
      <c r="L36" s="73"/>
      <c r="M36" s="74"/>
      <c r="N36" s="72"/>
      <c r="O36" s="74"/>
      <c r="P36" s="74"/>
      <c r="Q36" s="76"/>
      <c r="R36" s="72">
        <f t="shared" si="15"/>
        <v>0</v>
      </c>
      <c r="S36" s="77" t="str">
        <f t="shared" si="1"/>
        <v>C</v>
      </c>
      <c r="T36" s="73">
        <f t="shared" si="16"/>
        <v>0</v>
      </c>
      <c r="U36" s="78" t="str">
        <f t="shared" si="2"/>
        <v>C</v>
      </c>
      <c r="V36" s="72">
        <f t="shared" si="3"/>
        <v>0</v>
      </c>
      <c r="W36" s="73">
        <f t="shared" si="4"/>
        <v>0</v>
      </c>
      <c r="X36" s="73">
        <f t="shared" si="5"/>
        <v>0</v>
      </c>
      <c r="Y36" s="74">
        <f t="shared" si="6"/>
        <v>0</v>
      </c>
      <c r="Z36" s="79">
        <f t="shared" si="17"/>
        <v>0</v>
      </c>
      <c r="AA36" s="58">
        <f t="shared" si="7"/>
        <v>20.37987679671458</v>
      </c>
      <c r="AB36" s="239"/>
      <c r="AC36" s="240">
        <v>13</v>
      </c>
      <c r="AD36" s="228">
        <f t="shared" si="8"/>
        <v>0</v>
      </c>
      <c r="AE36" s="229">
        <f t="shared" si="9"/>
        <v>0</v>
      </c>
      <c r="AF36" s="263">
        <f t="shared" si="10"/>
        <v>20.37987679671458</v>
      </c>
      <c r="AG36" s="71"/>
      <c r="AH36" s="251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W36" s="238">
        <v>13</v>
      </c>
      <c r="AX36" s="231">
        <f t="shared" si="11"/>
        <v>0</v>
      </c>
      <c r="AY36" s="232">
        <f t="shared" si="12"/>
        <v>0</v>
      </c>
      <c r="AZ36" s="233" t="e">
        <f t="shared" si="13"/>
        <v>#DIV/0!</v>
      </c>
      <c r="BA36" s="283" t="e">
        <f t="shared" si="14"/>
        <v>#DIV/0!</v>
      </c>
      <c r="BC36" s="245" t="s">
        <v>113</v>
      </c>
    </row>
    <row r="37" spans="1:62" ht="14.25" customHeight="1" x14ac:dyDescent="0.2">
      <c r="A37" s="162"/>
      <c r="B37" s="197"/>
      <c r="C37" s="198"/>
      <c r="D37" s="143" t="str">
        <f t="shared" si="0"/>
        <v>C</v>
      </c>
      <c r="E37" s="144"/>
      <c r="F37" s="145"/>
      <c r="G37" s="145"/>
      <c r="H37" s="146"/>
      <c r="I37" s="145"/>
      <c r="J37" s="147"/>
      <c r="K37" s="145"/>
      <c r="L37" s="145"/>
      <c r="M37" s="146"/>
      <c r="N37" s="144"/>
      <c r="O37" s="146"/>
      <c r="P37" s="146"/>
      <c r="Q37" s="148"/>
      <c r="R37" s="144">
        <f t="shared" si="15"/>
        <v>0</v>
      </c>
      <c r="S37" s="149" t="str">
        <f t="shared" si="1"/>
        <v>C</v>
      </c>
      <c r="T37" s="145">
        <f t="shared" si="16"/>
        <v>0</v>
      </c>
      <c r="U37" s="150" t="str">
        <f t="shared" si="2"/>
        <v>C</v>
      </c>
      <c r="V37" s="144">
        <f t="shared" si="3"/>
        <v>0</v>
      </c>
      <c r="W37" s="145">
        <f t="shared" si="4"/>
        <v>0</v>
      </c>
      <c r="X37" s="145">
        <f t="shared" si="5"/>
        <v>0</v>
      </c>
      <c r="Y37" s="146">
        <f t="shared" si="6"/>
        <v>0</v>
      </c>
      <c r="Z37" s="151">
        <f t="shared" si="17"/>
        <v>0</v>
      </c>
      <c r="AA37" s="199">
        <f t="shared" si="7"/>
        <v>20.37987679671458</v>
      </c>
      <c r="AB37" s="239"/>
      <c r="AC37" s="240">
        <v>14</v>
      </c>
      <c r="AD37" s="228">
        <f t="shared" si="8"/>
        <v>0</v>
      </c>
      <c r="AE37" s="229">
        <f t="shared" si="9"/>
        <v>0</v>
      </c>
      <c r="AF37" s="263">
        <f t="shared" si="10"/>
        <v>20.37987679671458</v>
      </c>
      <c r="AG37" s="71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W37" s="238">
        <v>14</v>
      </c>
      <c r="AX37" s="231">
        <f t="shared" si="11"/>
        <v>0</v>
      </c>
      <c r="AY37" s="232">
        <f t="shared" si="12"/>
        <v>0</v>
      </c>
      <c r="AZ37" s="233" t="e">
        <f t="shared" si="13"/>
        <v>#DIV/0!</v>
      </c>
      <c r="BA37" s="283" t="e">
        <f t="shared" si="14"/>
        <v>#DIV/0!</v>
      </c>
    </row>
    <row r="38" spans="1:62" ht="14.25" customHeight="1" x14ac:dyDescent="0.2">
      <c r="A38" s="30"/>
      <c r="B38" s="31"/>
      <c r="C38" s="16"/>
      <c r="D38" s="33" t="str">
        <f t="shared" si="0"/>
        <v>C</v>
      </c>
      <c r="E38" s="72"/>
      <c r="F38" s="73"/>
      <c r="G38" s="73"/>
      <c r="H38" s="74"/>
      <c r="I38" s="73"/>
      <c r="J38" s="75"/>
      <c r="K38" s="73"/>
      <c r="L38" s="73"/>
      <c r="M38" s="74"/>
      <c r="N38" s="72"/>
      <c r="O38" s="74"/>
      <c r="P38" s="74"/>
      <c r="Q38" s="76"/>
      <c r="R38" s="72">
        <f t="shared" si="15"/>
        <v>0</v>
      </c>
      <c r="S38" s="77" t="str">
        <f t="shared" si="1"/>
        <v>C</v>
      </c>
      <c r="T38" s="73">
        <f t="shared" si="16"/>
        <v>0</v>
      </c>
      <c r="U38" s="78" t="str">
        <f t="shared" si="2"/>
        <v>C</v>
      </c>
      <c r="V38" s="72">
        <f t="shared" si="3"/>
        <v>0</v>
      </c>
      <c r="W38" s="73">
        <f t="shared" si="4"/>
        <v>0</v>
      </c>
      <c r="X38" s="73">
        <f t="shared" si="5"/>
        <v>0</v>
      </c>
      <c r="Y38" s="74">
        <f t="shared" si="6"/>
        <v>0</v>
      </c>
      <c r="Z38" s="79">
        <f t="shared" si="17"/>
        <v>0</v>
      </c>
      <c r="AA38" s="58">
        <f t="shared" si="7"/>
        <v>20.37987679671458</v>
      </c>
      <c r="AB38" s="239"/>
      <c r="AC38" s="240">
        <v>15</v>
      </c>
      <c r="AD38" s="228">
        <f t="shared" si="8"/>
        <v>0</v>
      </c>
      <c r="AE38" s="229">
        <f t="shared" si="9"/>
        <v>0</v>
      </c>
      <c r="AF38" s="263">
        <f t="shared" si="10"/>
        <v>20.37987679671458</v>
      </c>
      <c r="AG38" s="71"/>
      <c r="AW38" s="238">
        <v>15</v>
      </c>
      <c r="AX38" s="231">
        <f t="shared" si="11"/>
        <v>0</v>
      </c>
      <c r="AY38" s="232">
        <f t="shared" si="12"/>
        <v>0</v>
      </c>
      <c r="AZ38" s="233" t="e">
        <f t="shared" si="13"/>
        <v>#DIV/0!</v>
      </c>
      <c r="BA38" s="283" t="e">
        <f t="shared" si="14"/>
        <v>#DIV/0!</v>
      </c>
    </row>
    <row r="39" spans="1:62" ht="14.25" customHeight="1" x14ac:dyDescent="0.2">
      <c r="A39" s="162"/>
      <c r="B39" s="197"/>
      <c r="C39" s="198"/>
      <c r="D39" s="143" t="str">
        <f t="shared" si="0"/>
        <v>C</v>
      </c>
      <c r="E39" s="144"/>
      <c r="F39" s="145"/>
      <c r="G39" s="145"/>
      <c r="H39" s="146"/>
      <c r="I39" s="145"/>
      <c r="J39" s="147"/>
      <c r="K39" s="145"/>
      <c r="L39" s="145"/>
      <c r="M39" s="146"/>
      <c r="N39" s="144"/>
      <c r="O39" s="146"/>
      <c r="P39" s="146"/>
      <c r="Q39" s="148"/>
      <c r="R39" s="144">
        <f t="shared" si="15"/>
        <v>0</v>
      </c>
      <c r="S39" s="149" t="str">
        <f t="shared" si="1"/>
        <v>C</v>
      </c>
      <c r="T39" s="145">
        <f t="shared" si="16"/>
        <v>0</v>
      </c>
      <c r="U39" s="150" t="str">
        <f t="shared" si="2"/>
        <v>C</v>
      </c>
      <c r="V39" s="144">
        <f t="shared" si="3"/>
        <v>0</v>
      </c>
      <c r="W39" s="145">
        <f t="shared" si="4"/>
        <v>0</v>
      </c>
      <c r="X39" s="145">
        <f t="shared" si="5"/>
        <v>0</v>
      </c>
      <c r="Y39" s="146">
        <f t="shared" si="6"/>
        <v>0</v>
      </c>
      <c r="Z39" s="151">
        <f t="shared" si="17"/>
        <v>0</v>
      </c>
      <c r="AA39" s="199">
        <f t="shared" si="7"/>
        <v>20.37987679671458</v>
      </c>
      <c r="AB39" s="239"/>
      <c r="AC39" s="240">
        <v>16</v>
      </c>
      <c r="AD39" s="228">
        <f t="shared" si="8"/>
        <v>0</v>
      </c>
      <c r="AE39" s="229">
        <f t="shared" si="9"/>
        <v>0</v>
      </c>
      <c r="AF39" s="263">
        <f t="shared" si="10"/>
        <v>20.37987679671458</v>
      </c>
      <c r="AG39" s="71"/>
      <c r="AK39" s="225"/>
      <c r="AW39" s="238">
        <v>16</v>
      </c>
      <c r="AX39" s="231">
        <f t="shared" si="11"/>
        <v>0</v>
      </c>
      <c r="AY39" s="232">
        <f t="shared" si="12"/>
        <v>0</v>
      </c>
      <c r="AZ39" s="233" t="e">
        <f t="shared" si="13"/>
        <v>#DIV/0!</v>
      </c>
      <c r="BA39" s="283" t="e">
        <f t="shared" si="14"/>
        <v>#DIV/0!</v>
      </c>
    </row>
    <row r="40" spans="1:62" ht="14.25" customHeight="1" x14ac:dyDescent="0.2">
      <c r="A40" s="30"/>
      <c r="B40" s="31"/>
      <c r="C40" s="16"/>
      <c r="D40" s="33" t="str">
        <f t="shared" si="0"/>
        <v>C</v>
      </c>
      <c r="E40" s="72"/>
      <c r="F40" s="73"/>
      <c r="G40" s="73"/>
      <c r="H40" s="74"/>
      <c r="I40" s="73"/>
      <c r="J40" s="75"/>
      <c r="K40" s="73"/>
      <c r="L40" s="73"/>
      <c r="M40" s="74"/>
      <c r="N40" s="72"/>
      <c r="O40" s="74"/>
      <c r="P40" s="74"/>
      <c r="Q40" s="76"/>
      <c r="R40" s="72">
        <f t="shared" si="15"/>
        <v>0</v>
      </c>
      <c r="S40" s="77" t="str">
        <f t="shared" si="1"/>
        <v>C</v>
      </c>
      <c r="T40" s="73">
        <f t="shared" si="16"/>
        <v>0</v>
      </c>
      <c r="U40" s="78" t="str">
        <f t="shared" si="2"/>
        <v>C</v>
      </c>
      <c r="V40" s="72">
        <f t="shared" si="3"/>
        <v>0</v>
      </c>
      <c r="W40" s="73">
        <f t="shared" si="4"/>
        <v>0</v>
      </c>
      <c r="X40" s="73">
        <f t="shared" si="5"/>
        <v>0</v>
      </c>
      <c r="Y40" s="74">
        <f t="shared" si="6"/>
        <v>0</v>
      </c>
      <c r="Z40" s="79">
        <f t="shared" si="17"/>
        <v>0</v>
      </c>
      <c r="AA40" s="58">
        <f t="shared" si="7"/>
        <v>20.37987679671458</v>
      </c>
      <c r="AB40" s="239"/>
      <c r="AC40" s="240">
        <v>17</v>
      </c>
      <c r="AD40" s="228">
        <f t="shared" si="8"/>
        <v>0</v>
      </c>
      <c r="AE40" s="229">
        <f t="shared" si="9"/>
        <v>0</v>
      </c>
      <c r="AF40" s="263">
        <f t="shared" si="10"/>
        <v>20.37987679671458</v>
      </c>
      <c r="AG40" s="71"/>
      <c r="AW40" s="238">
        <v>17</v>
      </c>
      <c r="AX40" s="231">
        <f t="shared" si="11"/>
        <v>0</v>
      </c>
      <c r="AY40" s="232">
        <f t="shared" si="12"/>
        <v>0</v>
      </c>
      <c r="AZ40" s="233" t="e">
        <f t="shared" si="13"/>
        <v>#DIV/0!</v>
      </c>
      <c r="BA40" s="283" t="e">
        <f t="shared" si="14"/>
        <v>#DIV/0!</v>
      </c>
    </row>
    <row r="41" spans="1:62" ht="14.25" customHeight="1" x14ac:dyDescent="0.2">
      <c r="A41" s="162"/>
      <c r="B41" s="197"/>
      <c r="C41" s="198"/>
      <c r="D41" s="143" t="str">
        <f t="shared" si="0"/>
        <v>C</v>
      </c>
      <c r="E41" s="144"/>
      <c r="F41" s="145"/>
      <c r="G41" s="145"/>
      <c r="H41" s="146"/>
      <c r="I41" s="145"/>
      <c r="J41" s="147"/>
      <c r="K41" s="145"/>
      <c r="L41" s="145"/>
      <c r="M41" s="146"/>
      <c r="N41" s="144"/>
      <c r="O41" s="146"/>
      <c r="P41" s="146"/>
      <c r="Q41" s="148"/>
      <c r="R41" s="144">
        <f t="shared" si="15"/>
        <v>0</v>
      </c>
      <c r="S41" s="149" t="str">
        <f t="shared" si="1"/>
        <v>C</v>
      </c>
      <c r="T41" s="145">
        <f t="shared" si="16"/>
        <v>0</v>
      </c>
      <c r="U41" s="150" t="str">
        <f t="shared" si="2"/>
        <v>C</v>
      </c>
      <c r="V41" s="144">
        <f t="shared" si="3"/>
        <v>0</v>
      </c>
      <c r="W41" s="145">
        <f t="shared" si="4"/>
        <v>0</v>
      </c>
      <c r="X41" s="145">
        <f t="shared" si="5"/>
        <v>0</v>
      </c>
      <c r="Y41" s="146">
        <f t="shared" si="6"/>
        <v>0</v>
      </c>
      <c r="Z41" s="151">
        <f t="shared" si="17"/>
        <v>0</v>
      </c>
      <c r="AA41" s="199">
        <f t="shared" si="7"/>
        <v>20.37987679671458</v>
      </c>
      <c r="AB41" s="239"/>
      <c r="AC41" s="240">
        <v>18</v>
      </c>
      <c r="AD41" s="228">
        <f t="shared" si="8"/>
        <v>0</v>
      </c>
      <c r="AE41" s="229">
        <f t="shared" si="9"/>
        <v>0</v>
      </c>
      <c r="AF41" s="263">
        <f t="shared" si="10"/>
        <v>20.37987679671458</v>
      </c>
      <c r="AG41" s="71"/>
      <c r="AW41" s="230">
        <v>18</v>
      </c>
      <c r="AX41" s="231">
        <f t="shared" si="11"/>
        <v>0</v>
      </c>
      <c r="AY41" s="232">
        <f t="shared" si="12"/>
        <v>0</v>
      </c>
      <c r="AZ41" s="233" t="e">
        <f t="shared" si="13"/>
        <v>#DIV/0!</v>
      </c>
      <c r="BA41" s="283" t="e">
        <f t="shared" si="14"/>
        <v>#DIV/0!</v>
      </c>
      <c r="BC41" s="315" t="s">
        <v>115</v>
      </c>
      <c r="BD41" s="315"/>
      <c r="BE41" s="315"/>
      <c r="BF41" s="315"/>
      <c r="BG41" s="315"/>
      <c r="BH41" s="315"/>
      <c r="BI41" s="315"/>
      <c r="BJ41" s="315"/>
    </row>
    <row r="42" spans="1:62" ht="14.25" customHeight="1" x14ac:dyDescent="0.2">
      <c r="A42" s="30"/>
      <c r="B42" s="31"/>
      <c r="C42" s="16"/>
      <c r="D42" s="33" t="str">
        <f t="shared" si="0"/>
        <v>C</v>
      </c>
      <c r="E42" s="72"/>
      <c r="F42" s="73"/>
      <c r="G42" s="73"/>
      <c r="H42" s="74"/>
      <c r="I42" s="73"/>
      <c r="J42" s="75"/>
      <c r="K42" s="73"/>
      <c r="L42" s="73"/>
      <c r="M42" s="74"/>
      <c r="N42" s="72"/>
      <c r="O42" s="74"/>
      <c r="P42" s="74"/>
      <c r="Q42" s="76"/>
      <c r="R42" s="72">
        <f t="shared" si="15"/>
        <v>0</v>
      </c>
      <c r="S42" s="77" t="str">
        <f t="shared" si="1"/>
        <v>C</v>
      </c>
      <c r="T42" s="73">
        <f t="shared" si="16"/>
        <v>0</v>
      </c>
      <c r="U42" s="78" t="str">
        <f t="shared" si="2"/>
        <v>C</v>
      </c>
      <c r="V42" s="72">
        <f t="shared" si="3"/>
        <v>0</v>
      </c>
      <c r="W42" s="73">
        <f t="shared" si="4"/>
        <v>0</v>
      </c>
      <c r="X42" s="73">
        <f t="shared" si="5"/>
        <v>0</v>
      </c>
      <c r="Y42" s="74">
        <f t="shared" si="6"/>
        <v>0</v>
      </c>
      <c r="Z42" s="79">
        <f t="shared" si="17"/>
        <v>0</v>
      </c>
      <c r="AA42" s="58">
        <f t="shared" si="7"/>
        <v>20.37987679671458</v>
      </c>
      <c r="AB42" s="239"/>
      <c r="AC42" s="240">
        <v>19</v>
      </c>
      <c r="AD42" s="228">
        <f t="shared" si="8"/>
        <v>0</v>
      </c>
      <c r="AE42" s="229">
        <f t="shared" si="9"/>
        <v>0</v>
      </c>
      <c r="AF42" s="263">
        <f t="shared" si="10"/>
        <v>20.37987679671458</v>
      </c>
      <c r="AG42" s="71"/>
      <c r="AW42" s="238">
        <v>19</v>
      </c>
      <c r="AX42" s="231">
        <f t="shared" si="11"/>
        <v>0</v>
      </c>
      <c r="AY42" s="232">
        <f t="shared" si="12"/>
        <v>0</v>
      </c>
      <c r="AZ42" s="233" t="e">
        <f t="shared" si="13"/>
        <v>#DIV/0!</v>
      </c>
      <c r="BA42" s="283" t="e">
        <f t="shared" si="14"/>
        <v>#DIV/0!</v>
      </c>
      <c r="BC42" s="315"/>
      <c r="BD42" s="315"/>
      <c r="BE42" s="315"/>
      <c r="BF42" s="315"/>
      <c r="BG42" s="315"/>
      <c r="BH42" s="315"/>
      <c r="BI42" s="315"/>
      <c r="BJ42" s="315"/>
    </row>
    <row r="43" spans="1:62" ht="14.25" customHeight="1" x14ac:dyDescent="0.2">
      <c r="A43" s="162"/>
      <c r="B43" s="197"/>
      <c r="C43" s="198"/>
      <c r="D43" s="143" t="str">
        <f t="shared" si="0"/>
        <v>C</v>
      </c>
      <c r="E43" s="144"/>
      <c r="F43" s="145"/>
      <c r="G43" s="145"/>
      <c r="H43" s="146"/>
      <c r="I43" s="145"/>
      <c r="J43" s="147"/>
      <c r="K43" s="145"/>
      <c r="L43" s="145"/>
      <c r="M43" s="146"/>
      <c r="N43" s="144"/>
      <c r="O43" s="146"/>
      <c r="P43" s="146"/>
      <c r="Q43" s="148"/>
      <c r="R43" s="144">
        <f t="shared" si="15"/>
        <v>0</v>
      </c>
      <c r="S43" s="149" t="str">
        <f t="shared" si="1"/>
        <v>C</v>
      </c>
      <c r="T43" s="145">
        <f t="shared" si="16"/>
        <v>0</v>
      </c>
      <c r="U43" s="150" t="str">
        <f t="shared" si="2"/>
        <v>C</v>
      </c>
      <c r="V43" s="144">
        <f t="shared" si="3"/>
        <v>0</v>
      </c>
      <c r="W43" s="145">
        <f t="shared" si="4"/>
        <v>0</v>
      </c>
      <c r="X43" s="145">
        <f t="shared" si="5"/>
        <v>0</v>
      </c>
      <c r="Y43" s="146">
        <f t="shared" si="6"/>
        <v>0</v>
      </c>
      <c r="Z43" s="151">
        <f t="shared" si="17"/>
        <v>0</v>
      </c>
      <c r="AA43" s="199">
        <f t="shared" si="7"/>
        <v>20.37987679671458</v>
      </c>
      <c r="AB43" s="239"/>
      <c r="AC43" s="240">
        <v>20</v>
      </c>
      <c r="AD43" s="228">
        <f t="shared" si="8"/>
        <v>0</v>
      </c>
      <c r="AE43" s="229">
        <f t="shared" si="9"/>
        <v>0</v>
      </c>
      <c r="AF43" s="263">
        <f t="shared" si="10"/>
        <v>20.37987679671458</v>
      </c>
      <c r="AG43" s="71"/>
      <c r="AW43" s="238">
        <v>20</v>
      </c>
      <c r="AX43" s="231">
        <f t="shared" si="11"/>
        <v>0</v>
      </c>
      <c r="AY43" s="232">
        <f t="shared" si="12"/>
        <v>0</v>
      </c>
      <c r="AZ43" s="233" t="e">
        <f t="shared" si="13"/>
        <v>#DIV/0!</v>
      </c>
      <c r="BA43" s="283" t="e">
        <f t="shared" si="14"/>
        <v>#DIV/0!</v>
      </c>
      <c r="BC43" s="315"/>
      <c r="BD43" s="315"/>
      <c r="BE43" s="315"/>
      <c r="BF43" s="315"/>
      <c r="BG43" s="315"/>
      <c r="BH43" s="315"/>
      <c r="BI43" s="315"/>
      <c r="BJ43" s="315"/>
    </row>
    <row r="44" spans="1:62" ht="14.25" customHeight="1" x14ac:dyDescent="0.2">
      <c r="A44" s="30"/>
      <c r="B44" s="31"/>
      <c r="C44" s="16"/>
      <c r="D44" s="33" t="str">
        <f t="shared" si="0"/>
        <v>C</v>
      </c>
      <c r="E44" s="72"/>
      <c r="F44" s="73"/>
      <c r="G44" s="73"/>
      <c r="H44" s="74"/>
      <c r="I44" s="73"/>
      <c r="J44" s="75"/>
      <c r="K44" s="73"/>
      <c r="L44" s="73"/>
      <c r="M44" s="74"/>
      <c r="N44" s="72"/>
      <c r="O44" s="74"/>
      <c r="P44" s="74"/>
      <c r="Q44" s="76"/>
      <c r="R44" s="72">
        <f t="shared" si="15"/>
        <v>0</v>
      </c>
      <c r="S44" s="77" t="str">
        <f t="shared" si="1"/>
        <v>C</v>
      </c>
      <c r="T44" s="73">
        <f t="shared" si="16"/>
        <v>0</v>
      </c>
      <c r="U44" s="78" t="str">
        <f t="shared" si="2"/>
        <v>C</v>
      </c>
      <c r="V44" s="72">
        <f t="shared" si="3"/>
        <v>0</v>
      </c>
      <c r="W44" s="73">
        <f t="shared" si="4"/>
        <v>0</v>
      </c>
      <c r="X44" s="73">
        <f t="shared" si="5"/>
        <v>0</v>
      </c>
      <c r="Y44" s="74">
        <f t="shared" si="6"/>
        <v>0</v>
      </c>
      <c r="Z44" s="79">
        <f t="shared" si="17"/>
        <v>0</v>
      </c>
      <c r="AA44" s="58">
        <f t="shared" si="7"/>
        <v>20.37987679671458</v>
      </c>
      <c r="AB44" s="239"/>
      <c r="AC44" s="240">
        <v>21</v>
      </c>
      <c r="AD44" s="228">
        <f t="shared" si="8"/>
        <v>0</v>
      </c>
      <c r="AE44" s="229">
        <f t="shared" si="9"/>
        <v>0</v>
      </c>
      <c r="AF44" s="263">
        <f t="shared" si="10"/>
        <v>20.37987679671458</v>
      </c>
      <c r="AG44" s="71"/>
      <c r="AW44" s="238">
        <v>21</v>
      </c>
      <c r="AX44" s="231">
        <f t="shared" si="11"/>
        <v>0</v>
      </c>
      <c r="AY44" s="232">
        <f t="shared" si="12"/>
        <v>0</v>
      </c>
      <c r="AZ44" s="233" t="e">
        <f t="shared" si="13"/>
        <v>#DIV/0!</v>
      </c>
      <c r="BA44" s="283" t="e">
        <f t="shared" si="14"/>
        <v>#DIV/0!</v>
      </c>
    </row>
    <row r="45" spans="1:62" ht="14.25" customHeight="1" x14ac:dyDescent="0.2">
      <c r="A45" s="162"/>
      <c r="B45" s="197"/>
      <c r="C45" s="198"/>
      <c r="D45" s="143" t="str">
        <f t="shared" si="0"/>
        <v>C</v>
      </c>
      <c r="E45" s="144"/>
      <c r="F45" s="145"/>
      <c r="G45" s="145"/>
      <c r="H45" s="146"/>
      <c r="I45" s="145"/>
      <c r="J45" s="147"/>
      <c r="K45" s="145"/>
      <c r="L45" s="145"/>
      <c r="M45" s="146"/>
      <c r="N45" s="144"/>
      <c r="O45" s="146"/>
      <c r="P45" s="146"/>
      <c r="Q45" s="148"/>
      <c r="R45" s="144">
        <f t="shared" si="15"/>
        <v>0</v>
      </c>
      <c r="S45" s="149" t="str">
        <f t="shared" si="1"/>
        <v>C</v>
      </c>
      <c r="T45" s="145">
        <f t="shared" si="16"/>
        <v>0</v>
      </c>
      <c r="U45" s="150" t="str">
        <f t="shared" si="2"/>
        <v>C</v>
      </c>
      <c r="V45" s="144">
        <f t="shared" si="3"/>
        <v>0</v>
      </c>
      <c r="W45" s="145">
        <f t="shared" si="4"/>
        <v>0</v>
      </c>
      <c r="X45" s="145">
        <f t="shared" si="5"/>
        <v>0</v>
      </c>
      <c r="Y45" s="146">
        <f t="shared" si="6"/>
        <v>0</v>
      </c>
      <c r="Z45" s="151">
        <f t="shared" si="17"/>
        <v>0</v>
      </c>
      <c r="AA45" s="199">
        <f t="shared" si="7"/>
        <v>20.37987679671458</v>
      </c>
      <c r="AB45" s="239"/>
      <c r="AC45" s="240">
        <v>22</v>
      </c>
      <c r="AD45" s="228">
        <f t="shared" si="8"/>
        <v>0</v>
      </c>
      <c r="AE45" s="229">
        <f t="shared" si="9"/>
        <v>0</v>
      </c>
      <c r="AF45" s="263">
        <f t="shared" si="10"/>
        <v>20.37987679671458</v>
      </c>
      <c r="AG45" s="71"/>
      <c r="AW45" s="238">
        <v>22</v>
      </c>
      <c r="AX45" s="231">
        <f t="shared" si="11"/>
        <v>0</v>
      </c>
      <c r="AY45" s="232">
        <f t="shared" si="12"/>
        <v>0</v>
      </c>
      <c r="AZ45" s="233" t="e">
        <f t="shared" si="13"/>
        <v>#DIV/0!</v>
      </c>
      <c r="BA45" s="283" t="e">
        <f t="shared" si="14"/>
        <v>#DIV/0!</v>
      </c>
    </row>
    <row r="46" spans="1:62" ht="14.25" customHeight="1" x14ac:dyDescent="0.2">
      <c r="A46" s="30"/>
      <c r="B46" s="31"/>
      <c r="C46" s="16"/>
      <c r="D46" s="33" t="str">
        <f t="shared" si="0"/>
        <v>C</v>
      </c>
      <c r="E46" s="72"/>
      <c r="F46" s="73"/>
      <c r="G46" s="73"/>
      <c r="H46" s="74"/>
      <c r="I46" s="73"/>
      <c r="J46" s="75"/>
      <c r="K46" s="73"/>
      <c r="L46" s="73"/>
      <c r="M46" s="74"/>
      <c r="N46" s="72"/>
      <c r="O46" s="74"/>
      <c r="P46" s="74"/>
      <c r="Q46" s="76"/>
      <c r="R46" s="72">
        <f t="shared" si="15"/>
        <v>0</v>
      </c>
      <c r="S46" s="77" t="str">
        <f t="shared" si="1"/>
        <v>C</v>
      </c>
      <c r="T46" s="73">
        <f t="shared" si="16"/>
        <v>0</v>
      </c>
      <c r="U46" s="78" t="str">
        <f t="shared" si="2"/>
        <v>C</v>
      </c>
      <c r="V46" s="72">
        <f t="shared" si="3"/>
        <v>0</v>
      </c>
      <c r="W46" s="73">
        <f t="shared" si="4"/>
        <v>0</v>
      </c>
      <c r="X46" s="73">
        <f t="shared" si="5"/>
        <v>0</v>
      </c>
      <c r="Y46" s="74">
        <f t="shared" si="6"/>
        <v>0</v>
      </c>
      <c r="Z46" s="79">
        <f t="shared" si="17"/>
        <v>0</v>
      </c>
      <c r="AA46" s="58">
        <f t="shared" si="7"/>
        <v>20.37987679671458</v>
      </c>
      <c r="AB46" s="239"/>
      <c r="AC46" s="240">
        <v>23</v>
      </c>
      <c r="AD46" s="228">
        <f t="shared" si="8"/>
        <v>0</v>
      </c>
      <c r="AE46" s="229">
        <f t="shared" si="9"/>
        <v>0</v>
      </c>
      <c r="AF46" s="263">
        <f t="shared" si="10"/>
        <v>20.37987679671458</v>
      </c>
      <c r="AG46" s="71"/>
      <c r="AW46" s="238">
        <v>23</v>
      </c>
      <c r="AX46" s="231">
        <f t="shared" si="11"/>
        <v>0</v>
      </c>
      <c r="AY46" s="232">
        <f t="shared" si="12"/>
        <v>0</v>
      </c>
      <c r="AZ46" s="233" t="e">
        <f t="shared" si="13"/>
        <v>#DIV/0!</v>
      </c>
      <c r="BA46" s="283" t="e">
        <f t="shared" si="14"/>
        <v>#DIV/0!</v>
      </c>
    </row>
    <row r="47" spans="1:62" ht="14.25" customHeight="1" x14ac:dyDescent="0.2">
      <c r="A47" s="162"/>
      <c r="B47" s="197"/>
      <c r="C47" s="198"/>
      <c r="D47" s="143" t="str">
        <f t="shared" si="0"/>
        <v>C</v>
      </c>
      <c r="E47" s="144"/>
      <c r="F47" s="145"/>
      <c r="G47" s="145"/>
      <c r="H47" s="146"/>
      <c r="I47" s="145"/>
      <c r="J47" s="147"/>
      <c r="K47" s="145"/>
      <c r="L47" s="145"/>
      <c r="M47" s="146"/>
      <c r="N47" s="144"/>
      <c r="O47" s="146"/>
      <c r="P47" s="146"/>
      <c r="Q47" s="148"/>
      <c r="R47" s="144">
        <f t="shared" si="15"/>
        <v>0</v>
      </c>
      <c r="S47" s="149" t="str">
        <f t="shared" si="1"/>
        <v>C</v>
      </c>
      <c r="T47" s="145">
        <f t="shared" si="16"/>
        <v>0</v>
      </c>
      <c r="U47" s="150" t="str">
        <f t="shared" si="2"/>
        <v>C</v>
      </c>
      <c r="V47" s="144">
        <f t="shared" si="3"/>
        <v>0</v>
      </c>
      <c r="W47" s="145">
        <f t="shared" si="4"/>
        <v>0</v>
      </c>
      <c r="X47" s="145">
        <f t="shared" si="5"/>
        <v>0</v>
      </c>
      <c r="Y47" s="146">
        <f t="shared" si="6"/>
        <v>0</v>
      </c>
      <c r="Z47" s="151">
        <f t="shared" si="17"/>
        <v>0</v>
      </c>
      <c r="AA47" s="199">
        <f t="shared" si="7"/>
        <v>20.37987679671458</v>
      </c>
      <c r="AB47" s="239"/>
      <c r="AC47" s="240">
        <v>24</v>
      </c>
      <c r="AD47" s="228">
        <f t="shared" si="8"/>
        <v>0</v>
      </c>
      <c r="AE47" s="229">
        <f t="shared" si="9"/>
        <v>0</v>
      </c>
      <c r="AF47" s="263">
        <f t="shared" si="10"/>
        <v>20.37987679671458</v>
      </c>
      <c r="AG47" s="71"/>
      <c r="AW47" s="238">
        <v>24</v>
      </c>
      <c r="AX47" s="231">
        <f t="shared" si="11"/>
        <v>0</v>
      </c>
      <c r="AY47" s="232">
        <f t="shared" si="12"/>
        <v>0</v>
      </c>
      <c r="AZ47" s="233" t="e">
        <f t="shared" si="13"/>
        <v>#DIV/0!</v>
      </c>
      <c r="BA47" s="283" t="e">
        <f t="shared" si="14"/>
        <v>#DIV/0!</v>
      </c>
    </row>
    <row r="48" spans="1:62" ht="14.25" customHeight="1" x14ac:dyDescent="0.2">
      <c r="A48" s="30"/>
      <c r="B48" s="31"/>
      <c r="C48" s="16"/>
      <c r="D48" s="33" t="str">
        <f t="shared" si="0"/>
        <v>C</v>
      </c>
      <c r="E48" s="72"/>
      <c r="F48" s="73"/>
      <c r="G48" s="73"/>
      <c r="H48" s="74"/>
      <c r="I48" s="73"/>
      <c r="J48" s="75"/>
      <c r="K48" s="73"/>
      <c r="L48" s="73"/>
      <c r="M48" s="74"/>
      <c r="N48" s="72"/>
      <c r="O48" s="74"/>
      <c r="P48" s="74"/>
      <c r="Q48" s="76"/>
      <c r="R48" s="72">
        <f t="shared" si="15"/>
        <v>0</v>
      </c>
      <c r="S48" s="77" t="str">
        <f t="shared" si="1"/>
        <v>C</v>
      </c>
      <c r="T48" s="73">
        <f t="shared" si="16"/>
        <v>0</v>
      </c>
      <c r="U48" s="78" t="str">
        <f t="shared" si="2"/>
        <v>C</v>
      </c>
      <c r="V48" s="72">
        <f t="shared" si="3"/>
        <v>0</v>
      </c>
      <c r="W48" s="73">
        <f t="shared" si="4"/>
        <v>0</v>
      </c>
      <c r="X48" s="73">
        <f t="shared" si="5"/>
        <v>0</v>
      </c>
      <c r="Y48" s="74">
        <f t="shared" si="6"/>
        <v>0</v>
      </c>
      <c r="Z48" s="79">
        <f t="shared" si="17"/>
        <v>0</v>
      </c>
      <c r="AA48" s="58">
        <f t="shared" si="7"/>
        <v>20.37987679671458</v>
      </c>
      <c r="AB48" s="239"/>
      <c r="AC48" s="240">
        <v>25</v>
      </c>
      <c r="AD48" s="228">
        <f t="shared" si="8"/>
        <v>0</v>
      </c>
      <c r="AE48" s="229">
        <f t="shared" si="9"/>
        <v>0</v>
      </c>
      <c r="AF48" s="263">
        <f t="shared" si="10"/>
        <v>20.37987679671458</v>
      </c>
      <c r="AG48" s="71"/>
      <c r="AW48" s="238">
        <v>25</v>
      </c>
      <c r="AX48" s="231">
        <f t="shared" si="11"/>
        <v>0</v>
      </c>
      <c r="AY48" s="232">
        <f t="shared" si="12"/>
        <v>0</v>
      </c>
      <c r="AZ48" s="233" t="e">
        <f t="shared" si="13"/>
        <v>#DIV/0!</v>
      </c>
      <c r="BA48" s="283" t="e">
        <f t="shared" si="14"/>
        <v>#DIV/0!</v>
      </c>
    </row>
    <row r="49" spans="1:53" ht="14.25" customHeight="1" x14ac:dyDescent="0.2">
      <c r="A49" s="162"/>
      <c r="B49" s="197"/>
      <c r="C49" s="198"/>
      <c r="D49" s="143" t="str">
        <f t="shared" si="0"/>
        <v>C</v>
      </c>
      <c r="E49" s="144"/>
      <c r="F49" s="145"/>
      <c r="G49" s="145"/>
      <c r="H49" s="146"/>
      <c r="I49" s="145"/>
      <c r="J49" s="147"/>
      <c r="K49" s="145"/>
      <c r="L49" s="145"/>
      <c r="M49" s="146"/>
      <c r="N49" s="144"/>
      <c r="O49" s="146"/>
      <c r="P49" s="146"/>
      <c r="Q49" s="148"/>
      <c r="R49" s="144">
        <f t="shared" si="15"/>
        <v>0</v>
      </c>
      <c r="S49" s="149" t="str">
        <f t="shared" si="1"/>
        <v>C</v>
      </c>
      <c r="T49" s="145">
        <f t="shared" si="16"/>
        <v>0</v>
      </c>
      <c r="U49" s="150" t="str">
        <f t="shared" si="2"/>
        <v>C</v>
      </c>
      <c r="V49" s="144">
        <f t="shared" si="3"/>
        <v>0</v>
      </c>
      <c r="W49" s="145">
        <f t="shared" si="4"/>
        <v>0</v>
      </c>
      <c r="X49" s="145">
        <f t="shared" si="5"/>
        <v>0</v>
      </c>
      <c r="Y49" s="146">
        <f t="shared" si="6"/>
        <v>0</v>
      </c>
      <c r="Z49" s="151">
        <f t="shared" si="17"/>
        <v>0</v>
      </c>
      <c r="AA49" s="199">
        <f t="shared" si="7"/>
        <v>20.37987679671458</v>
      </c>
      <c r="AB49" s="239"/>
      <c r="AC49" s="240">
        <v>26</v>
      </c>
      <c r="AD49" s="228">
        <f t="shared" si="8"/>
        <v>0</v>
      </c>
      <c r="AE49" s="229">
        <f t="shared" si="9"/>
        <v>0</v>
      </c>
      <c r="AF49" s="263">
        <f t="shared" si="10"/>
        <v>20.37987679671458</v>
      </c>
      <c r="AG49" s="71"/>
      <c r="AW49" s="238">
        <v>26</v>
      </c>
      <c r="AX49" s="231">
        <f t="shared" si="11"/>
        <v>0</v>
      </c>
      <c r="AY49" s="232">
        <f t="shared" si="12"/>
        <v>0</v>
      </c>
      <c r="AZ49" s="233" t="e">
        <f t="shared" si="13"/>
        <v>#DIV/0!</v>
      </c>
      <c r="BA49" s="283" t="e">
        <f t="shared" si="14"/>
        <v>#DIV/0!</v>
      </c>
    </row>
    <row r="50" spans="1:53" ht="14.25" customHeight="1" x14ac:dyDescent="0.2">
      <c r="A50" s="30"/>
      <c r="B50" s="31"/>
      <c r="C50" s="16"/>
      <c r="D50" s="33" t="str">
        <f t="shared" si="0"/>
        <v>C</v>
      </c>
      <c r="E50" s="72"/>
      <c r="F50" s="73"/>
      <c r="G50" s="73"/>
      <c r="H50" s="74"/>
      <c r="I50" s="73"/>
      <c r="J50" s="75"/>
      <c r="K50" s="73"/>
      <c r="L50" s="73"/>
      <c r="M50" s="74"/>
      <c r="N50" s="72"/>
      <c r="O50" s="74"/>
      <c r="P50" s="74"/>
      <c r="Q50" s="76"/>
      <c r="R50" s="72">
        <f t="shared" si="15"/>
        <v>0</v>
      </c>
      <c r="S50" s="77" t="str">
        <f t="shared" si="1"/>
        <v>C</v>
      </c>
      <c r="T50" s="73">
        <f t="shared" si="16"/>
        <v>0</v>
      </c>
      <c r="U50" s="78" t="str">
        <f t="shared" si="2"/>
        <v>C</v>
      </c>
      <c r="V50" s="72">
        <f t="shared" si="3"/>
        <v>0</v>
      </c>
      <c r="W50" s="73">
        <f t="shared" si="4"/>
        <v>0</v>
      </c>
      <c r="X50" s="73">
        <f t="shared" si="5"/>
        <v>0</v>
      </c>
      <c r="Y50" s="74">
        <f t="shared" si="6"/>
        <v>0</v>
      </c>
      <c r="Z50" s="79">
        <f t="shared" si="17"/>
        <v>0</v>
      </c>
      <c r="AA50" s="58">
        <f t="shared" si="7"/>
        <v>20.37987679671458</v>
      </c>
      <c r="AB50" s="239"/>
      <c r="AC50" s="240">
        <v>27</v>
      </c>
      <c r="AD50" s="228">
        <f t="shared" si="8"/>
        <v>0</v>
      </c>
      <c r="AE50" s="229">
        <f t="shared" si="9"/>
        <v>0</v>
      </c>
      <c r="AF50" s="263">
        <f t="shared" si="10"/>
        <v>20.37987679671458</v>
      </c>
      <c r="AG50" s="71"/>
      <c r="AH50" s="250"/>
      <c r="AI50" s="71"/>
      <c r="AJ50" s="71"/>
      <c r="AK50" s="71"/>
      <c r="AL50" s="71"/>
      <c r="AM50" s="71"/>
      <c r="AW50" s="238">
        <v>27</v>
      </c>
      <c r="AX50" s="231">
        <f t="shared" si="11"/>
        <v>0</v>
      </c>
      <c r="AY50" s="232">
        <f t="shared" si="12"/>
        <v>0</v>
      </c>
      <c r="AZ50" s="233" t="e">
        <f t="shared" si="13"/>
        <v>#DIV/0!</v>
      </c>
      <c r="BA50" s="283" t="e">
        <f t="shared" si="14"/>
        <v>#DIV/0!</v>
      </c>
    </row>
    <row r="51" spans="1:53" ht="14.25" customHeight="1" x14ac:dyDescent="0.2">
      <c r="A51" s="162"/>
      <c r="B51" s="197"/>
      <c r="C51" s="198"/>
      <c r="D51" s="143" t="str">
        <f t="shared" si="0"/>
        <v>C</v>
      </c>
      <c r="E51" s="144"/>
      <c r="F51" s="145"/>
      <c r="G51" s="145"/>
      <c r="H51" s="146"/>
      <c r="I51" s="145"/>
      <c r="J51" s="147"/>
      <c r="K51" s="145"/>
      <c r="L51" s="145"/>
      <c r="M51" s="146"/>
      <c r="N51" s="144"/>
      <c r="O51" s="146"/>
      <c r="P51" s="146"/>
      <c r="Q51" s="148"/>
      <c r="R51" s="144">
        <f t="shared" si="15"/>
        <v>0</v>
      </c>
      <c r="S51" s="149" t="str">
        <f t="shared" si="1"/>
        <v>C</v>
      </c>
      <c r="T51" s="145">
        <f t="shared" si="16"/>
        <v>0</v>
      </c>
      <c r="U51" s="150" t="str">
        <f t="shared" si="2"/>
        <v>C</v>
      </c>
      <c r="V51" s="144">
        <f t="shared" si="3"/>
        <v>0</v>
      </c>
      <c r="W51" s="145">
        <f t="shared" si="4"/>
        <v>0</v>
      </c>
      <c r="X51" s="145">
        <f t="shared" si="5"/>
        <v>0</v>
      </c>
      <c r="Y51" s="146">
        <f t="shared" si="6"/>
        <v>0</v>
      </c>
      <c r="Z51" s="151">
        <f t="shared" si="17"/>
        <v>0</v>
      </c>
      <c r="AA51" s="199">
        <f t="shared" si="7"/>
        <v>20.37987679671458</v>
      </c>
      <c r="AB51" s="239"/>
      <c r="AC51" s="240">
        <v>28</v>
      </c>
      <c r="AD51" s="228">
        <f t="shared" si="8"/>
        <v>0</v>
      </c>
      <c r="AE51" s="229">
        <f t="shared" si="9"/>
        <v>0</v>
      </c>
      <c r="AF51" s="263">
        <f t="shared" si="10"/>
        <v>20.37987679671458</v>
      </c>
      <c r="AG51" s="71"/>
      <c r="AH51" s="245"/>
      <c r="AI51" s="71"/>
      <c r="AJ51" s="71"/>
      <c r="AK51" s="71"/>
      <c r="AL51" s="71"/>
      <c r="AM51" s="71"/>
      <c r="AW51" s="230">
        <v>28</v>
      </c>
      <c r="AX51" s="231">
        <f t="shared" si="11"/>
        <v>0</v>
      </c>
      <c r="AY51" s="232">
        <f t="shared" si="12"/>
        <v>0</v>
      </c>
      <c r="AZ51" s="233" t="e">
        <f t="shared" si="13"/>
        <v>#DIV/0!</v>
      </c>
      <c r="BA51" s="283" t="e">
        <f t="shared" si="14"/>
        <v>#DIV/0!</v>
      </c>
    </row>
    <row r="52" spans="1:53" ht="14.25" customHeight="1" x14ac:dyDescent="0.2">
      <c r="A52" s="30"/>
      <c r="B52" s="31"/>
      <c r="C52" s="16"/>
      <c r="D52" s="33" t="str">
        <f t="shared" si="0"/>
        <v>C</v>
      </c>
      <c r="E52" s="72"/>
      <c r="F52" s="73"/>
      <c r="G52" s="73"/>
      <c r="H52" s="74"/>
      <c r="I52" s="73"/>
      <c r="J52" s="75"/>
      <c r="K52" s="73"/>
      <c r="L52" s="73"/>
      <c r="M52" s="74"/>
      <c r="N52" s="72"/>
      <c r="O52" s="74"/>
      <c r="P52" s="74"/>
      <c r="Q52" s="76"/>
      <c r="R52" s="72">
        <f t="shared" si="15"/>
        <v>0</v>
      </c>
      <c r="S52" s="77" t="str">
        <f t="shared" si="1"/>
        <v>C</v>
      </c>
      <c r="T52" s="73">
        <f t="shared" si="16"/>
        <v>0</v>
      </c>
      <c r="U52" s="78" t="str">
        <f t="shared" si="2"/>
        <v>C</v>
      </c>
      <c r="V52" s="72">
        <f t="shared" si="3"/>
        <v>0</v>
      </c>
      <c r="W52" s="73">
        <f t="shared" si="4"/>
        <v>0</v>
      </c>
      <c r="X52" s="73">
        <f t="shared" si="5"/>
        <v>0</v>
      </c>
      <c r="Y52" s="74">
        <f t="shared" si="6"/>
        <v>0</v>
      </c>
      <c r="Z52" s="79">
        <f t="shared" si="17"/>
        <v>0</v>
      </c>
      <c r="AA52" s="58">
        <f t="shared" si="7"/>
        <v>20.37987679671458</v>
      </c>
      <c r="AB52" s="239"/>
      <c r="AC52" s="240">
        <v>29</v>
      </c>
      <c r="AD52" s="228">
        <f t="shared" si="8"/>
        <v>0</v>
      </c>
      <c r="AE52" s="229">
        <f t="shared" si="9"/>
        <v>0</v>
      </c>
      <c r="AF52" s="263">
        <f t="shared" si="10"/>
        <v>20.37987679671458</v>
      </c>
      <c r="AG52" s="71"/>
      <c r="AH52" s="252"/>
      <c r="AI52" s="252"/>
      <c r="AJ52" s="253"/>
      <c r="AK52" s="244"/>
      <c r="AL52" s="244"/>
      <c r="AM52" s="244"/>
      <c r="AN52" s="244"/>
      <c r="AO52" s="239"/>
      <c r="AP52" s="244"/>
      <c r="AQ52" s="244"/>
      <c r="AR52" s="244"/>
      <c r="AS52" s="244"/>
      <c r="AW52" s="238">
        <v>29</v>
      </c>
      <c r="AX52" s="231">
        <f t="shared" si="11"/>
        <v>0</v>
      </c>
      <c r="AY52" s="232">
        <f t="shared" si="12"/>
        <v>0</v>
      </c>
      <c r="AZ52" s="233" t="e">
        <f t="shared" si="13"/>
        <v>#DIV/0!</v>
      </c>
      <c r="BA52" s="283" t="e">
        <f t="shared" si="14"/>
        <v>#DIV/0!</v>
      </c>
    </row>
    <row r="53" spans="1:53" ht="14.25" customHeight="1" x14ac:dyDescent="0.2">
      <c r="A53" s="162"/>
      <c r="B53" s="197"/>
      <c r="C53" s="198"/>
      <c r="D53" s="143" t="str">
        <f t="shared" si="0"/>
        <v>C</v>
      </c>
      <c r="E53" s="144"/>
      <c r="F53" s="145"/>
      <c r="G53" s="145"/>
      <c r="H53" s="146"/>
      <c r="I53" s="145"/>
      <c r="J53" s="147"/>
      <c r="K53" s="145"/>
      <c r="L53" s="145"/>
      <c r="M53" s="146"/>
      <c r="N53" s="144"/>
      <c r="O53" s="146"/>
      <c r="P53" s="146"/>
      <c r="Q53" s="148"/>
      <c r="R53" s="144">
        <f t="shared" si="15"/>
        <v>0</v>
      </c>
      <c r="S53" s="149" t="str">
        <f t="shared" si="1"/>
        <v>C</v>
      </c>
      <c r="T53" s="145">
        <f t="shared" si="16"/>
        <v>0</v>
      </c>
      <c r="U53" s="150" t="str">
        <f t="shared" si="2"/>
        <v>C</v>
      </c>
      <c r="V53" s="144">
        <f t="shared" si="3"/>
        <v>0</v>
      </c>
      <c r="W53" s="145">
        <f t="shared" si="4"/>
        <v>0</v>
      </c>
      <c r="X53" s="145">
        <f t="shared" si="5"/>
        <v>0</v>
      </c>
      <c r="Y53" s="146">
        <f t="shared" si="6"/>
        <v>0</v>
      </c>
      <c r="Z53" s="151">
        <f t="shared" si="17"/>
        <v>0</v>
      </c>
      <c r="AA53" s="199">
        <f t="shared" si="7"/>
        <v>20.37987679671458</v>
      </c>
      <c r="AB53" s="239"/>
      <c r="AC53" s="240">
        <v>30</v>
      </c>
      <c r="AD53" s="228">
        <f t="shared" si="8"/>
        <v>0</v>
      </c>
      <c r="AE53" s="229">
        <f t="shared" si="9"/>
        <v>0</v>
      </c>
      <c r="AF53" s="263">
        <f t="shared" si="10"/>
        <v>20.37987679671458</v>
      </c>
      <c r="AG53" s="71"/>
      <c r="AH53" s="254"/>
      <c r="AI53" s="254"/>
      <c r="AJ53" s="255"/>
      <c r="AK53" s="255"/>
      <c r="AL53" s="255"/>
      <c r="AM53" s="255"/>
      <c r="AN53" s="255"/>
      <c r="AO53" s="256"/>
      <c r="AP53" s="256"/>
      <c r="AQ53" s="256"/>
      <c r="AR53" s="256"/>
      <c r="AS53" s="256"/>
      <c r="AW53" s="238">
        <v>30</v>
      </c>
      <c r="AX53" s="231">
        <f t="shared" si="11"/>
        <v>0</v>
      </c>
      <c r="AY53" s="232">
        <f t="shared" si="12"/>
        <v>0</v>
      </c>
      <c r="AZ53" s="233" t="e">
        <f t="shared" si="13"/>
        <v>#DIV/0!</v>
      </c>
      <c r="BA53" s="283" t="e">
        <f t="shared" si="14"/>
        <v>#DIV/0!</v>
      </c>
    </row>
    <row r="54" spans="1:53" ht="14.25" customHeight="1" x14ac:dyDescent="0.2">
      <c r="A54" s="30"/>
      <c r="B54" s="31"/>
      <c r="C54" s="16"/>
      <c r="D54" s="33" t="str">
        <f t="shared" si="0"/>
        <v>C</v>
      </c>
      <c r="E54" s="72"/>
      <c r="F54" s="73"/>
      <c r="G54" s="73"/>
      <c r="H54" s="74"/>
      <c r="I54" s="73"/>
      <c r="J54" s="75"/>
      <c r="K54" s="73"/>
      <c r="L54" s="73"/>
      <c r="M54" s="74"/>
      <c r="N54" s="72"/>
      <c r="O54" s="74"/>
      <c r="P54" s="74"/>
      <c r="Q54" s="76"/>
      <c r="R54" s="72">
        <f t="shared" si="15"/>
        <v>0</v>
      </c>
      <c r="S54" s="77" t="str">
        <f t="shared" si="1"/>
        <v>C</v>
      </c>
      <c r="T54" s="73">
        <f t="shared" si="16"/>
        <v>0</v>
      </c>
      <c r="U54" s="78" t="str">
        <f t="shared" si="2"/>
        <v>C</v>
      </c>
      <c r="V54" s="72">
        <f t="shared" si="3"/>
        <v>0</v>
      </c>
      <c r="W54" s="73">
        <f t="shared" si="4"/>
        <v>0</v>
      </c>
      <c r="X54" s="73">
        <f t="shared" si="5"/>
        <v>0</v>
      </c>
      <c r="Y54" s="74">
        <f t="shared" si="6"/>
        <v>0</v>
      </c>
      <c r="Z54" s="79">
        <f t="shared" si="17"/>
        <v>0</v>
      </c>
      <c r="AA54" s="58">
        <f t="shared" si="7"/>
        <v>20.37987679671458</v>
      </c>
      <c r="AB54" s="239"/>
      <c r="AC54" s="240">
        <v>31</v>
      </c>
      <c r="AD54" s="228">
        <f t="shared" si="8"/>
        <v>0</v>
      </c>
      <c r="AE54" s="229">
        <f t="shared" si="9"/>
        <v>0</v>
      </c>
      <c r="AF54" s="263">
        <f t="shared" si="10"/>
        <v>20.37987679671458</v>
      </c>
      <c r="AG54" s="71"/>
      <c r="AH54" s="71"/>
      <c r="AI54" s="71"/>
      <c r="AJ54" s="71"/>
      <c r="AK54" s="71"/>
      <c r="AL54" s="71"/>
      <c r="AM54" s="71"/>
      <c r="AW54" s="238">
        <v>31</v>
      </c>
      <c r="AX54" s="231">
        <f t="shared" si="11"/>
        <v>0</v>
      </c>
      <c r="AY54" s="232">
        <f t="shared" si="12"/>
        <v>0</v>
      </c>
      <c r="AZ54" s="233" t="e">
        <f t="shared" si="13"/>
        <v>#DIV/0!</v>
      </c>
      <c r="BA54" s="283" t="e">
        <f t="shared" si="14"/>
        <v>#DIV/0!</v>
      </c>
    </row>
    <row r="55" spans="1:53" ht="14.25" customHeight="1" x14ac:dyDescent="0.2">
      <c r="A55" s="162"/>
      <c r="B55" s="197"/>
      <c r="C55" s="198"/>
      <c r="D55" s="143" t="str">
        <f t="shared" si="0"/>
        <v>C</v>
      </c>
      <c r="E55" s="144"/>
      <c r="F55" s="145"/>
      <c r="G55" s="145"/>
      <c r="H55" s="146"/>
      <c r="I55" s="145"/>
      <c r="J55" s="147"/>
      <c r="K55" s="145"/>
      <c r="L55" s="145"/>
      <c r="M55" s="146"/>
      <c r="N55" s="144"/>
      <c r="O55" s="146"/>
      <c r="P55" s="146"/>
      <c r="Q55" s="148"/>
      <c r="R55" s="144">
        <f t="shared" si="15"/>
        <v>0</v>
      </c>
      <c r="S55" s="149" t="str">
        <f t="shared" si="1"/>
        <v>C</v>
      </c>
      <c r="T55" s="145">
        <f t="shared" si="16"/>
        <v>0</v>
      </c>
      <c r="U55" s="150" t="str">
        <f t="shared" si="2"/>
        <v>C</v>
      </c>
      <c r="V55" s="144">
        <f t="shared" si="3"/>
        <v>0</v>
      </c>
      <c r="W55" s="145">
        <f t="shared" si="4"/>
        <v>0</v>
      </c>
      <c r="X55" s="145">
        <f t="shared" si="5"/>
        <v>0</v>
      </c>
      <c r="Y55" s="146">
        <f t="shared" si="6"/>
        <v>0</v>
      </c>
      <c r="Z55" s="151">
        <f t="shared" si="17"/>
        <v>0</v>
      </c>
      <c r="AA55" s="199">
        <f t="shared" si="7"/>
        <v>20.37987679671458</v>
      </c>
      <c r="AB55" s="239"/>
      <c r="AC55" s="240">
        <v>32</v>
      </c>
      <c r="AD55" s="228">
        <f t="shared" si="8"/>
        <v>0</v>
      </c>
      <c r="AE55" s="229">
        <f t="shared" si="9"/>
        <v>0</v>
      </c>
      <c r="AF55" s="263">
        <f t="shared" si="10"/>
        <v>20.37987679671458</v>
      </c>
      <c r="AG55" s="71"/>
      <c r="AH55" s="245"/>
      <c r="AI55" s="71"/>
      <c r="AJ55" s="245"/>
      <c r="AK55" s="71"/>
      <c r="AL55" s="71"/>
      <c r="AM55" s="71"/>
      <c r="AW55" s="238">
        <v>32</v>
      </c>
      <c r="AX55" s="231">
        <f t="shared" si="11"/>
        <v>0</v>
      </c>
      <c r="AY55" s="232">
        <f t="shared" si="12"/>
        <v>0</v>
      </c>
      <c r="AZ55" s="233" t="e">
        <f t="shared" si="13"/>
        <v>#DIV/0!</v>
      </c>
      <c r="BA55" s="283" t="e">
        <f t="shared" si="14"/>
        <v>#DIV/0!</v>
      </c>
    </row>
    <row r="56" spans="1:53" ht="14.25" customHeight="1" x14ac:dyDescent="0.2">
      <c r="A56" s="30"/>
      <c r="B56" s="31"/>
      <c r="C56" s="16"/>
      <c r="D56" s="33" t="str">
        <f t="shared" si="0"/>
        <v>C</v>
      </c>
      <c r="E56" s="72"/>
      <c r="F56" s="73"/>
      <c r="G56" s="73"/>
      <c r="H56" s="74"/>
      <c r="I56" s="73"/>
      <c r="J56" s="75"/>
      <c r="K56" s="73"/>
      <c r="L56" s="73"/>
      <c r="M56" s="74"/>
      <c r="N56" s="72"/>
      <c r="O56" s="74"/>
      <c r="P56" s="74"/>
      <c r="Q56" s="76"/>
      <c r="R56" s="72">
        <f t="shared" si="15"/>
        <v>0</v>
      </c>
      <c r="S56" s="77" t="str">
        <f t="shared" si="1"/>
        <v>C</v>
      </c>
      <c r="T56" s="73">
        <f t="shared" si="16"/>
        <v>0</v>
      </c>
      <c r="U56" s="78" t="str">
        <f t="shared" si="2"/>
        <v>C</v>
      </c>
      <c r="V56" s="72">
        <f t="shared" si="3"/>
        <v>0</v>
      </c>
      <c r="W56" s="73">
        <f t="shared" si="4"/>
        <v>0</v>
      </c>
      <c r="X56" s="73">
        <f t="shared" si="5"/>
        <v>0</v>
      </c>
      <c r="Y56" s="74">
        <f t="shared" si="6"/>
        <v>0</v>
      </c>
      <c r="Z56" s="79">
        <f t="shared" si="17"/>
        <v>0</v>
      </c>
      <c r="AA56" s="58">
        <f t="shared" si="7"/>
        <v>20.37987679671458</v>
      </c>
      <c r="AB56" s="239"/>
      <c r="AC56" s="240">
        <v>33</v>
      </c>
      <c r="AD56" s="228">
        <f t="shared" si="8"/>
        <v>0</v>
      </c>
      <c r="AE56" s="229">
        <f t="shared" si="9"/>
        <v>0</v>
      </c>
      <c r="AF56" s="263">
        <f t="shared" si="10"/>
        <v>20.37987679671458</v>
      </c>
      <c r="AG56" s="71"/>
      <c r="AH56" s="54"/>
      <c r="AI56" s="248"/>
      <c r="AJ56" s="71"/>
      <c r="AK56" s="71"/>
      <c r="AL56" s="71"/>
      <c r="AM56" s="71"/>
      <c r="AO56" s="248"/>
      <c r="AW56" s="238">
        <v>33</v>
      </c>
      <c r="AX56" s="231">
        <f t="shared" si="11"/>
        <v>0</v>
      </c>
      <c r="AY56" s="232">
        <f t="shared" si="12"/>
        <v>0</v>
      </c>
      <c r="AZ56" s="233" t="e">
        <f t="shared" si="13"/>
        <v>#DIV/0!</v>
      </c>
      <c r="BA56" s="283" t="e">
        <f t="shared" si="14"/>
        <v>#DIV/0!</v>
      </c>
    </row>
    <row r="57" spans="1:53" ht="14.25" customHeight="1" x14ac:dyDescent="0.2">
      <c r="A57" s="162"/>
      <c r="B57" s="197"/>
      <c r="C57" s="198"/>
      <c r="D57" s="143" t="str">
        <f t="shared" si="0"/>
        <v>C</v>
      </c>
      <c r="E57" s="144"/>
      <c r="F57" s="145"/>
      <c r="G57" s="145"/>
      <c r="H57" s="146"/>
      <c r="I57" s="145"/>
      <c r="J57" s="147"/>
      <c r="K57" s="145"/>
      <c r="L57" s="145"/>
      <c r="M57" s="146"/>
      <c r="N57" s="144"/>
      <c r="O57" s="146"/>
      <c r="P57" s="146"/>
      <c r="Q57" s="148"/>
      <c r="R57" s="144">
        <f t="shared" si="15"/>
        <v>0</v>
      </c>
      <c r="S57" s="149" t="str">
        <f t="shared" si="1"/>
        <v>C</v>
      </c>
      <c r="T57" s="145">
        <f t="shared" si="16"/>
        <v>0</v>
      </c>
      <c r="U57" s="150" t="str">
        <f t="shared" si="2"/>
        <v>C</v>
      </c>
      <c r="V57" s="144">
        <f t="shared" si="3"/>
        <v>0</v>
      </c>
      <c r="W57" s="145">
        <f t="shared" si="4"/>
        <v>0</v>
      </c>
      <c r="X57" s="145">
        <f t="shared" si="5"/>
        <v>0</v>
      </c>
      <c r="Y57" s="146">
        <f t="shared" si="6"/>
        <v>0</v>
      </c>
      <c r="Z57" s="151">
        <f t="shared" si="17"/>
        <v>0</v>
      </c>
      <c r="AA57" s="199">
        <f t="shared" si="7"/>
        <v>20.37987679671458</v>
      </c>
      <c r="AB57" s="239"/>
      <c r="AC57" s="240">
        <v>34</v>
      </c>
      <c r="AD57" s="228">
        <f t="shared" si="8"/>
        <v>0</v>
      </c>
      <c r="AE57" s="229">
        <f t="shared" si="9"/>
        <v>0</v>
      </c>
      <c r="AF57" s="263">
        <f t="shared" si="10"/>
        <v>20.37987679671458</v>
      </c>
      <c r="AG57" s="71"/>
      <c r="AH57" s="54"/>
      <c r="AI57" s="54"/>
      <c r="AJ57" s="54"/>
      <c r="AK57" s="54"/>
      <c r="AL57" s="54"/>
      <c r="AM57" s="54"/>
      <c r="AW57" s="238">
        <v>34</v>
      </c>
      <c r="AX57" s="231">
        <f t="shared" si="11"/>
        <v>0</v>
      </c>
      <c r="AY57" s="232">
        <f t="shared" si="12"/>
        <v>0</v>
      </c>
      <c r="AZ57" s="233" t="e">
        <f t="shared" si="13"/>
        <v>#DIV/0!</v>
      </c>
      <c r="BA57" s="283" t="e">
        <f t="shared" si="14"/>
        <v>#DIV/0!</v>
      </c>
    </row>
    <row r="58" spans="1:53" ht="14.25" customHeight="1" x14ac:dyDescent="0.2">
      <c r="A58" s="30"/>
      <c r="B58" s="31"/>
      <c r="C58" s="16"/>
      <c r="D58" s="33" t="str">
        <f t="shared" si="0"/>
        <v>C</v>
      </c>
      <c r="E58" s="72"/>
      <c r="F58" s="73"/>
      <c r="G58" s="73"/>
      <c r="H58" s="74"/>
      <c r="I58" s="73"/>
      <c r="J58" s="75"/>
      <c r="K58" s="73"/>
      <c r="L58" s="73"/>
      <c r="M58" s="74"/>
      <c r="N58" s="72"/>
      <c r="O58" s="74"/>
      <c r="P58" s="74"/>
      <c r="Q58" s="76"/>
      <c r="R58" s="72">
        <f t="shared" si="15"/>
        <v>0</v>
      </c>
      <c r="S58" s="77" t="str">
        <f t="shared" si="1"/>
        <v>C</v>
      </c>
      <c r="T58" s="73">
        <f t="shared" si="16"/>
        <v>0</v>
      </c>
      <c r="U58" s="78" t="str">
        <f t="shared" si="2"/>
        <v>C</v>
      </c>
      <c r="V58" s="72">
        <f t="shared" si="3"/>
        <v>0</v>
      </c>
      <c r="W58" s="73">
        <f t="shared" si="4"/>
        <v>0</v>
      </c>
      <c r="X58" s="73">
        <f t="shared" si="5"/>
        <v>0</v>
      </c>
      <c r="Y58" s="74">
        <f t="shared" si="6"/>
        <v>0</v>
      </c>
      <c r="Z58" s="79">
        <f t="shared" si="17"/>
        <v>0</v>
      </c>
      <c r="AA58" s="58">
        <f t="shared" si="7"/>
        <v>20.37987679671458</v>
      </c>
      <c r="AB58" s="239"/>
      <c r="AC58" s="240">
        <v>35</v>
      </c>
      <c r="AD58" s="228">
        <f t="shared" si="8"/>
        <v>0</v>
      </c>
      <c r="AE58" s="229">
        <f t="shared" si="9"/>
        <v>0</v>
      </c>
      <c r="AF58" s="263">
        <f t="shared" si="10"/>
        <v>20.37987679671458</v>
      </c>
      <c r="AG58" s="71"/>
      <c r="AH58" s="54"/>
      <c r="AI58" s="54"/>
      <c r="AJ58" s="54"/>
      <c r="AK58" s="54"/>
      <c r="AL58" s="54"/>
      <c r="AM58" s="54"/>
      <c r="AW58" s="238">
        <v>35</v>
      </c>
      <c r="AX58" s="231">
        <f t="shared" si="11"/>
        <v>0</v>
      </c>
      <c r="AY58" s="232">
        <f t="shared" si="12"/>
        <v>0</v>
      </c>
      <c r="AZ58" s="233" t="e">
        <f t="shared" si="13"/>
        <v>#DIV/0!</v>
      </c>
      <c r="BA58" s="283" t="e">
        <f t="shared" si="14"/>
        <v>#DIV/0!</v>
      </c>
    </row>
    <row r="59" spans="1:53" ht="14.25" customHeight="1" x14ac:dyDescent="0.2">
      <c r="A59" s="162"/>
      <c r="B59" s="197"/>
      <c r="C59" s="198"/>
      <c r="D59" s="143" t="str">
        <f t="shared" si="0"/>
        <v>C</v>
      </c>
      <c r="E59" s="144"/>
      <c r="F59" s="145"/>
      <c r="G59" s="145"/>
      <c r="H59" s="146"/>
      <c r="I59" s="145"/>
      <c r="J59" s="147"/>
      <c r="K59" s="145"/>
      <c r="L59" s="145"/>
      <c r="M59" s="146"/>
      <c r="N59" s="144"/>
      <c r="O59" s="146"/>
      <c r="P59" s="146"/>
      <c r="Q59" s="148"/>
      <c r="R59" s="144">
        <f t="shared" si="15"/>
        <v>0</v>
      </c>
      <c r="S59" s="149" t="str">
        <f t="shared" si="1"/>
        <v>C</v>
      </c>
      <c r="T59" s="145">
        <f t="shared" si="16"/>
        <v>0</v>
      </c>
      <c r="U59" s="150" t="str">
        <f t="shared" si="2"/>
        <v>C</v>
      </c>
      <c r="V59" s="144">
        <f t="shared" si="3"/>
        <v>0</v>
      </c>
      <c r="W59" s="145">
        <f t="shared" si="4"/>
        <v>0</v>
      </c>
      <c r="X59" s="145">
        <f t="shared" si="5"/>
        <v>0</v>
      </c>
      <c r="Y59" s="146">
        <f t="shared" si="6"/>
        <v>0</v>
      </c>
      <c r="Z59" s="151">
        <f t="shared" si="17"/>
        <v>0</v>
      </c>
      <c r="AA59" s="199">
        <f t="shared" si="7"/>
        <v>20.37987679671458</v>
      </c>
      <c r="AB59" s="239"/>
      <c r="AC59" s="240">
        <v>36</v>
      </c>
      <c r="AD59" s="228">
        <f t="shared" si="8"/>
        <v>0</v>
      </c>
      <c r="AE59" s="229">
        <f t="shared" si="9"/>
        <v>0</v>
      </c>
      <c r="AF59" s="263">
        <f t="shared" si="10"/>
        <v>20.37987679671458</v>
      </c>
      <c r="AG59" s="71"/>
      <c r="AH59" s="71"/>
      <c r="AI59" s="71"/>
      <c r="AJ59" s="71"/>
      <c r="AK59" s="71"/>
      <c r="AL59" s="71"/>
      <c r="AM59" s="71"/>
      <c r="AW59" s="238">
        <v>36</v>
      </c>
      <c r="AX59" s="231">
        <f t="shared" si="11"/>
        <v>0</v>
      </c>
      <c r="AY59" s="232">
        <f t="shared" si="12"/>
        <v>0</v>
      </c>
      <c r="AZ59" s="233" t="e">
        <f t="shared" si="13"/>
        <v>#DIV/0!</v>
      </c>
      <c r="BA59" s="283" t="e">
        <f t="shared" si="14"/>
        <v>#DIV/0!</v>
      </c>
    </row>
    <row r="60" spans="1:53" ht="14.25" customHeight="1" x14ac:dyDescent="0.2">
      <c r="A60" s="30"/>
      <c r="B60" s="31"/>
      <c r="C60" s="16"/>
      <c r="D60" s="33" t="str">
        <f t="shared" si="0"/>
        <v>C</v>
      </c>
      <c r="E60" s="72"/>
      <c r="F60" s="73"/>
      <c r="G60" s="73"/>
      <c r="H60" s="74"/>
      <c r="I60" s="73"/>
      <c r="J60" s="75"/>
      <c r="K60" s="73"/>
      <c r="L60" s="73"/>
      <c r="M60" s="74"/>
      <c r="N60" s="72"/>
      <c r="O60" s="74"/>
      <c r="P60" s="74"/>
      <c r="Q60" s="76"/>
      <c r="R60" s="72">
        <f t="shared" si="15"/>
        <v>0</v>
      </c>
      <c r="S60" s="77" t="str">
        <f t="shared" si="1"/>
        <v>C</v>
      </c>
      <c r="T60" s="73">
        <f t="shared" si="16"/>
        <v>0</v>
      </c>
      <c r="U60" s="78" t="str">
        <f t="shared" si="2"/>
        <v>C</v>
      </c>
      <c r="V60" s="72">
        <f t="shared" si="3"/>
        <v>0</v>
      </c>
      <c r="W60" s="73">
        <f t="shared" si="4"/>
        <v>0</v>
      </c>
      <c r="X60" s="73">
        <f t="shared" si="5"/>
        <v>0</v>
      </c>
      <c r="Y60" s="74">
        <f t="shared" si="6"/>
        <v>0</v>
      </c>
      <c r="Z60" s="79">
        <f t="shared" si="17"/>
        <v>0</v>
      </c>
      <c r="AA60" s="58">
        <f t="shared" si="7"/>
        <v>20.37987679671458</v>
      </c>
      <c r="AB60" s="239"/>
      <c r="AC60" s="240">
        <v>37</v>
      </c>
      <c r="AD60" s="228">
        <f t="shared" si="8"/>
        <v>0</v>
      </c>
      <c r="AE60" s="229">
        <f t="shared" si="9"/>
        <v>0</v>
      </c>
      <c r="AF60" s="263">
        <f t="shared" si="10"/>
        <v>20.37987679671458</v>
      </c>
      <c r="AG60" s="71"/>
      <c r="AH60" s="71"/>
      <c r="AI60" s="71"/>
      <c r="AJ60" s="71"/>
      <c r="AK60" s="71"/>
      <c r="AL60" s="71"/>
      <c r="AM60" s="71"/>
      <c r="AW60" s="238">
        <v>37</v>
      </c>
      <c r="AX60" s="231">
        <f t="shared" si="11"/>
        <v>0</v>
      </c>
      <c r="AY60" s="232">
        <f t="shared" si="12"/>
        <v>0</v>
      </c>
      <c r="AZ60" s="233" t="e">
        <f t="shared" si="13"/>
        <v>#DIV/0!</v>
      </c>
      <c r="BA60" s="283" t="e">
        <f t="shared" si="14"/>
        <v>#DIV/0!</v>
      </c>
    </row>
    <row r="61" spans="1:53" ht="14.25" customHeight="1" x14ac:dyDescent="0.2">
      <c r="A61" s="162"/>
      <c r="B61" s="197"/>
      <c r="C61" s="198"/>
      <c r="D61" s="143" t="str">
        <f t="shared" si="0"/>
        <v>C</v>
      </c>
      <c r="E61" s="144"/>
      <c r="F61" s="145"/>
      <c r="G61" s="145"/>
      <c r="H61" s="146"/>
      <c r="I61" s="145"/>
      <c r="J61" s="147"/>
      <c r="K61" s="145"/>
      <c r="L61" s="145"/>
      <c r="M61" s="146"/>
      <c r="N61" s="144"/>
      <c r="O61" s="146"/>
      <c r="P61" s="146"/>
      <c r="Q61" s="148"/>
      <c r="R61" s="144">
        <f t="shared" si="15"/>
        <v>0</v>
      </c>
      <c r="S61" s="149" t="str">
        <f t="shared" si="1"/>
        <v>C</v>
      </c>
      <c r="T61" s="145">
        <f t="shared" si="16"/>
        <v>0</v>
      </c>
      <c r="U61" s="150" t="str">
        <f t="shared" si="2"/>
        <v>C</v>
      </c>
      <c r="V61" s="144">
        <f t="shared" si="3"/>
        <v>0</v>
      </c>
      <c r="W61" s="145">
        <f t="shared" si="4"/>
        <v>0</v>
      </c>
      <c r="X61" s="145">
        <f t="shared" si="5"/>
        <v>0</v>
      </c>
      <c r="Y61" s="146">
        <f t="shared" si="6"/>
        <v>0</v>
      </c>
      <c r="Z61" s="151">
        <f t="shared" si="17"/>
        <v>0</v>
      </c>
      <c r="AA61" s="199">
        <f t="shared" si="7"/>
        <v>20.37987679671458</v>
      </c>
      <c r="AB61" s="239"/>
      <c r="AC61" s="240">
        <v>38</v>
      </c>
      <c r="AD61" s="228">
        <f t="shared" si="8"/>
        <v>0</v>
      </c>
      <c r="AE61" s="229">
        <f t="shared" si="9"/>
        <v>0</v>
      </c>
      <c r="AF61" s="263">
        <f t="shared" si="10"/>
        <v>20.37987679671458</v>
      </c>
      <c r="AG61" s="71"/>
      <c r="AH61" s="71"/>
      <c r="AI61" s="71"/>
      <c r="AJ61" s="71"/>
      <c r="AK61" s="71"/>
      <c r="AL61" s="71"/>
      <c r="AM61" s="71"/>
      <c r="AW61" s="230">
        <v>38</v>
      </c>
      <c r="AX61" s="231">
        <f t="shared" si="11"/>
        <v>0</v>
      </c>
      <c r="AY61" s="232">
        <f t="shared" si="12"/>
        <v>0</v>
      </c>
      <c r="AZ61" s="233" t="e">
        <f t="shared" si="13"/>
        <v>#DIV/0!</v>
      </c>
      <c r="BA61" s="283" t="e">
        <f t="shared" si="14"/>
        <v>#DIV/0!</v>
      </c>
    </row>
    <row r="62" spans="1:53" ht="14.25" customHeight="1" x14ac:dyDescent="0.2">
      <c r="A62" s="30"/>
      <c r="B62" s="31"/>
      <c r="C62" s="16"/>
      <c r="D62" s="33" t="str">
        <f t="shared" si="0"/>
        <v>C</v>
      </c>
      <c r="E62" s="72"/>
      <c r="F62" s="73"/>
      <c r="G62" s="73"/>
      <c r="H62" s="74"/>
      <c r="I62" s="73"/>
      <c r="J62" s="75"/>
      <c r="K62" s="73"/>
      <c r="L62" s="73"/>
      <c r="M62" s="74"/>
      <c r="N62" s="72"/>
      <c r="O62" s="74"/>
      <c r="P62" s="74"/>
      <c r="Q62" s="76"/>
      <c r="R62" s="72">
        <f t="shared" si="15"/>
        <v>0</v>
      </c>
      <c r="S62" s="77" t="str">
        <f t="shared" si="1"/>
        <v>C</v>
      </c>
      <c r="T62" s="73">
        <f t="shared" si="16"/>
        <v>0</v>
      </c>
      <c r="U62" s="78" t="str">
        <f t="shared" si="2"/>
        <v>C</v>
      </c>
      <c r="V62" s="72">
        <f t="shared" si="3"/>
        <v>0</v>
      </c>
      <c r="W62" s="73">
        <f t="shared" si="4"/>
        <v>0</v>
      </c>
      <c r="X62" s="73">
        <f t="shared" si="5"/>
        <v>0</v>
      </c>
      <c r="Y62" s="74">
        <f t="shared" si="6"/>
        <v>0</v>
      </c>
      <c r="Z62" s="79">
        <f t="shared" si="17"/>
        <v>0</v>
      </c>
      <c r="AA62" s="58">
        <f t="shared" si="7"/>
        <v>20.37987679671458</v>
      </c>
      <c r="AB62" s="239"/>
      <c r="AC62" s="240">
        <v>39</v>
      </c>
      <c r="AD62" s="228">
        <f t="shared" si="8"/>
        <v>0</v>
      </c>
      <c r="AE62" s="229">
        <f t="shared" si="9"/>
        <v>0</v>
      </c>
      <c r="AF62" s="263">
        <f t="shared" si="10"/>
        <v>20.37987679671458</v>
      </c>
      <c r="AG62" s="71"/>
      <c r="AH62" s="71"/>
      <c r="AI62" s="71"/>
      <c r="AJ62" s="71"/>
      <c r="AK62" s="71"/>
      <c r="AL62" s="71"/>
      <c r="AM62" s="71"/>
      <c r="AW62" s="238">
        <v>39</v>
      </c>
      <c r="AX62" s="231">
        <f t="shared" si="11"/>
        <v>0</v>
      </c>
      <c r="AY62" s="232">
        <f t="shared" si="12"/>
        <v>0</v>
      </c>
      <c r="AZ62" s="233" t="e">
        <f t="shared" si="13"/>
        <v>#DIV/0!</v>
      </c>
      <c r="BA62" s="283" t="e">
        <f t="shared" si="14"/>
        <v>#DIV/0!</v>
      </c>
    </row>
    <row r="63" spans="1:53" ht="14.25" customHeight="1" thickBot="1" x14ac:dyDescent="0.25">
      <c r="A63" s="200"/>
      <c r="B63" s="201"/>
      <c r="C63" s="202"/>
      <c r="D63" s="143" t="str">
        <f t="shared" si="0"/>
        <v>C</v>
      </c>
      <c r="E63" s="156"/>
      <c r="F63" s="157"/>
      <c r="G63" s="157"/>
      <c r="H63" s="158"/>
      <c r="I63" s="157"/>
      <c r="J63" s="159"/>
      <c r="K63" s="157"/>
      <c r="L63" s="157"/>
      <c r="M63" s="158"/>
      <c r="N63" s="156"/>
      <c r="O63" s="158"/>
      <c r="P63" s="158"/>
      <c r="Q63" s="160"/>
      <c r="R63" s="144">
        <f t="shared" si="15"/>
        <v>0</v>
      </c>
      <c r="S63" s="149" t="str">
        <f t="shared" si="1"/>
        <v>C</v>
      </c>
      <c r="T63" s="157">
        <f t="shared" si="16"/>
        <v>0</v>
      </c>
      <c r="U63" s="150" t="str">
        <f t="shared" si="2"/>
        <v>C</v>
      </c>
      <c r="V63" s="144">
        <f t="shared" si="3"/>
        <v>0</v>
      </c>
      <c r="W63" s="145">
        <f t="shared" si="4"/>
        <v>0</v>
      </c>
      <c r="X63" s="145">
        <f t="shared" si="5"/>
        <v>0</v>
      </c>
      <c r="Y63" s="146">
        <f t="shared" si="6"/>
        <v>0</v>
      </c>
      <c r="Z63" s="151">
        <f t="shared" si="17"/>
        <v>0</v>
      </c>
      <c r="AA63" s="203">
        <f t="shared" si="7"/>
        <v>20.37987679671458</v>
      </c>
      <c r="AB63" s="239"/>
      <c r="AC63" s="257">
        <v>40</v>
      </c>
      <c r="AD63" s="267">
        <f t="shared" si="8"/>
        <v>0</v>
      </c>
      <c r="AE63" s="268">
        <f t="shared" si="9"/>
        <v>0</v>
      </c>
      <c r="AF63" s="269">
        <f t="shared" si="10"/>
        <v>20.37987679671458</v>
      </c>
      <c r="AG63" s="71"/>
      <c r="AH63" s="71"/>
      <c r="AI63" s="71"/>
      <c r="AJ63" s="71"/>
      <c r="AK63" s="71"/>
      <c r="AL63" s="71"/>
      <c r="AM63" s="71"/>
      <c r="AW63" s="67">
        <v>40</v>
      </c>
      <c r="AX63" s="272">
        <f t="shared" si="11"/>
        <v>0</v>
      </c>
      <c r="AY63" s="273">
        <f t="shared" si="12"/>
        <v>0</v>
      </c>
      <c r="AZ63" s="275" t="e">
        <f t="shared" si="13"/>
        <v>#DIV/0!</v>
      </c>
      <c r="BA63" s="284" t="e">
        <f t="shared" si="14"/>
        <v>#DIV/0!</v>
      </c>
    </row>
    <row r="64" spans="1:53" ht="14.25" customHeight="1" x14ac:dyDescent="0.2">
      <c r="A64" s="419" t="s">
        <v>0</v>
      </c>
      <c r="B64" s="420"/>
      <c r="C64" s="22"/>
      <c r="D64" s="23"/>
      <c r="E64" s="80">
        <f>SUM(E24:E63)</f>
        <v>0</v>
      </c>
      <c r="F64" s="81">
        <f>SUM(F24:F63)</f>
        <v>0</v>
      </c>
      <c r="G64" s="82">
        <f>SUM(G24:G63)</f>
        <v>0</v>
      </c>
      <c r="H64" s="81">
        <f t="shared" ref="H64:Q64" si="18">SUM(H24:H63)</f>
        <v>0</v>
      </c>
      <c r="I64" s="81">
        <f t="shared" si="18"/>
        <v>0</v>
      </c>
      <c r="J64" s="81">
        <f t="shared" si="18"/>
        <v>0</v>
      </c>
      <c r="K64" s="83">
        <f t="shared" si="18"/>
        <v>0</v>
      </c>
      <c r="L64" s="81">
        <f t="shared" si="18"/>
        <v>0</v>
      </c>
      <c r="M64" s="81">
        <f t="shared" si="18"/>
        <v>0</v>
      </c>
      <c r="N64" s="80">
        <f t="shared" si="18"/>
        <v>0</v>
      </c>
      <c r="O64" s="81">
        <f t="shared" si="18"/>
        <v>0</v>
      </c>
      <c r="P64" s="82">
        <f t="shared" si="18"/>
        <v>0</v>
      </c>
      <c r="Q64" s="84">
        <f t="shared" si="18"/>
        <v>0</v>
      </c>
      <c r="R64" s="80">
        <f>SUM(R24:R63)</f>
        <v>0</v>
      </c>
      <c r="S64" s="81"/>
      <c r="T64" s="81">
        <f>SUM(T24:T63)</f>
        <v>0</v>
      </c>
      <c r="U64" s="84"/>
      <c r="V64" s="80">
        <f>SUM(V24:V63)</f>
        <v>0</v>
      </c>
      <c r="W64" s="81">
        <f>SUM(W24:W63)</f>
        <v>0</v>
      </c>
      <c r="X64" s="81">
        <f>SUM(X24:X63)</f>
        <v>0</v>
      </c>
      <c r="Y64" s="82">
        <f>SUM(Y24:Y63)</f>
        <v>0</v>
      </c>
      <c r="Z64" s="85">
        <f>SUM(Z24:Z63)</f>
        <v>0</v>
      </c>
      <c r="AA64" s="366"/>
      <c r="AB64" s="239"/>
      <c r="AC64" s="50"/>
      <c r="AD64" s="71"/>
      <c r="AE64" s="71"/>
      <c r="AF64" s="71"/>
      <c r="AG64" s="258"/>
      <c r="AH64" s="71"/>
      <c r="AI64" s="71"/>
      <c r="AJ64" s="71"/>
      <c r="AK64" s="71"/>
      <c r="AL64" s="71"/>
      <c r="AM64" s="71"/>
    </row>
    <row r="65" spans="1:53" ht="14.25" customHeight="1" x14ac:dyDescent="0.2">
      <c r="A65" s="421" t="s">
        <v>1</v>
      </c>
      <c r="B65" s="422"/>
      <c r="C65" s="261" t="s">
        <v>16</v>
      </c>
      <c r="D65" s="314">
        <f>COUNTA(A24:A63)</f>
        <v>0</v>
      </c>
      <c r="E65" s="72">
        <f>E23*$D$65</f>
        <v>0</v>
      </c>
      <c r="F65" s="73">
        <f t="shared" ref="F65:Z65" si="19">F23*$D$65</f>
        <v>0</v>
      </c>
      <c r="G65" s="73">
        <f t="shared" si="19"/>
        <v>0</v>
      </c>
      <c r="H65" s="73">
        <f t="shared" si="19"/>
        <v>0</v>
      </c>
      <c r="I65" s="73">
        <f t="shared" si="19"/>
        <v>0</v>
      </c>
      <c r="J65" s="73">
        <f t="shared" si="19"/>
        <v>0</v>
      </c>
      <c r="K65" s="73">
        <f t="shared" si="19"/>
        <v>0</v>
      </c>
      <c r="L65" s="73">
        <f t="shared" si="19"/>
        <v>0</v>
      </c>
      <c r="M65" s="76">
        <f t="shared" si="19"/>
        <v>0</v>
      </c>
      <c r="N65" s="72">
        <f t="shared" si="19"/>
        <v>0</v>
      </c>
      <c r="O65" s="73">
        <f t="shared" si="19"/>
        <v>0</v>
      </c>
      <c r="P65" s="73">
        <f t="shared" si="19"/>
        <v>0</v>
      </c>
      <c r="Q65" s="76">
        <f t="shared" si="19"/>
        <v>0</v>
      </c>
      <c r="R65" s="72">
        <f t="shared" si="19"/>
        <v>0</v>
      </c>
      <c r="S65" s="73"/>
      <c r="T65" s="73">
        <f t="shared" si="19"/>
        <v>0</v>
      </c>
      <c r="U65" s="76"/>
      <c r="V65" s="72">
        <f t="shared" si="19"/>
        <v>0</v>
      </c>
      <c r="W65" s="73">
        <f t="shared" si="19"/>
        <v>0</v>
      </c>
      <c r="X65" s="73">
        <f t="shared" si="19"/>
        <v>0</v>
      </c>
      <c r="Y65" s="76">
        <f t="shared" si="19"/>
        <v>0</v>
      </c>
      <c r="Z65" s="79">
        <f t="shared" si="19"/>
        <v>0</v>
      </c>
      <c r="AA65" s="367"/>
      <c r="AC65" s="316" t="s">
        <v>114</v>
      </c>
      <c r="AD65" s="316"/>
      <c r="AE65" s="316"/>
      <c r="AF65" s="316"/>
      <c r="AG65" s="258"/>
      <c r="AH65" s="54"/>
      <c r="AI65" s="54"/>
      <c r="AJ65" s="54"/>
      <c r="AK65" s="54"/>
      <c r="AL65" s="54"/>
      <c r="AM65" s="54"/>
      <c r="AW65" s="474" t="s">
        <v>116</v>
      </c>
      <c r="AX65" s="475"/>
      <c r="AY65" s="475"/>
      <c r="AZ65" s="475"/>
      <c r="BA65" s="475"/>
    </row>
    <row r="66" spans="1:53" ht="14.25" customHeight="1" thickBot="1" x14ac:dyDescent="0.25">
      <c r="A66" s="423" t="s">
        <v>6</v>
      </c>
      <c r="B66" s="424"/>
      <c r="C66" s="26" t="s">
        <v>17</v>
      </c>
      <c r="D66" s="25"/>
      <c r="E66" s="86" t="e">
        <f>E64/E65*100</f>
        <v>#DIV/0!</v>
      </c>
      <c r="F66" s="87" t="e">
        <f>F64/F65*100</f>
        <v>#DIV/0!</v>
      </c>
      <c r="G66" s="88" t="e">
        <f>G64/G65*100</f>
        <v>#DIV/0!</v>
      </c>
      <c r="H66" s="87" t="e">
        <f t="shared" ref="H66:Z66" si="20">H64/H65*100</f>
        <v>#DIV/0!</v>
      </c>
      <c r="I66" s="87" t="e">
        <f t="shared" si="20"/>
        <v>#DIV/0!</v>
      </c>
      <c r="J66" s="87" t="e">
        <f t="shared" si="20"/>
        <v>#DIV/0!</v>
      </c>
      <c r="K66" s="89" t="e">
        <f t="shared" si="20"/>
        <v>#DIV/0!</v>
      </c>
      <c r="L66" s="87" t="e">
        <f t="shared" si="20"/>
        <v>#DIV/0!</v>
      </c>
      <c r="M66" s="87" t="e">
        <f t="shared" si="20"/>
        <v>#DIV/0!</v>
      </c>
      <c r="N66" s="86" t="e">
        <f t="shared" si="20"/>
        <v>#DIV/0!</v>
      </c>
      <c r="O66" s="87" t="e">
        <f t="shared" si="20"/>
        <v>#DIV/0!</v>
      </c>
      <c r="P66" s="88" t="e">
        <f t="shared" si="20"/>
        <v>#DIV/0!</v>
      </c>
      <c r="Q66" s="90" t="e">
        <f t="shared" si="20"/>
        <v>#DIV/0!</v>
      </c>
      <c r="R66" s="91" t="e">
        <f t="shared" si="20"/>
        <v>#DIV/0!</v>
      </c>
      <c r="S66" s="92"/>
      <c r="T66" s="93" t="e">
        <f t="shared" si="20"/>
        <v>#DIV/0!</v>
      </c>
      <c r="U66" s="92"/>
      <c r="V66" s="94" t="e">
        <f t="shared" si="20"/>
        <v>#DIV/0!</v>
      </c>
      <c r="W66" s="91" t="e">
        <f t="shared" si="20"/>
        <v>#DIV/0!</v>
      </c>
      <c r="X66" s="93" t="e">
        <f t="shared" si="20"/>
        <v>#DIV/0!</v>
      </c>
      <c r="Y66" s="93" t="e">
        <f t="shared" si="20"/>
        <v>#DIV/0!</v>
      </c>
      <c r="Z66" s="95" t="e">
        <f t="shared" si="20"/>
        <v>#DIV/0!</v>
      </c>
      <c r="AA66" s="367"/>
      <c r="AC66" s="316"/>
      <c r="AD66" s="316"/>
      <c r="AE66" s="316"/>
      <c r="AF66" s="316"/>
      <c r="AG66" s="258"/>
      <c r="AH66" s="54"/>
      <c r="AI66" s="54"/>
      <c r="AJ66" s="54"/>
      <c r="AK66" s="54"/>
      <c r="AL66" s="54"/>
      <c r="AM66" s="54"/>
      <c r="AW66" s="475"/>
      <c r="AX66" s="475"/>
      <c r="AY66" s="475"/>
      <c r="AZ66" s="475"/>
      <c r="BA66" s="475"/>
    </row>
    <row r="67" spans="1:53" ht="13.8" thickBot="1" x14ac:dyDescent="0.25">
      <c r="A67" s="425" t="s">
        <v>68</v>
      </c>
      <c r="B67" s="426"/>
      <c r="C67" s="53" t="s">
        <v>17</v>
      </c>
      <c r="D67" s="51"/>
      <c r="E67" s="96">
        <v>78.2</v>
      </c>
      <c r="F67" s="97">
        <v>71.2</v>
      </c>
      <c r="G67" s="97">
        <v>52.5</v>
      </c>
      <c r="H67" s="97">
        <v>61.4</v>
      </c>
      <c r="I67" s="97">
        <v>58</v>
      </c>
      <c r="J67" s="97">
        <v>55.6</v>
      </c>
      <c r="K67" s="97">
        <v>60.6</v>
      </c>
      <c r="L67" s="97">
        <v>59.7</v>
      </c>
      <c r="M67" s="98">
        <v>55.4</v>
      </c>
      <c r="N67" s="99">
        <v>58.2</v>
      </c>
      <c r="O67" s="97">
        <v>59.3</v>
      </c>
      <c r="P67" s="97">
        <v>38.700000000000003</v>
      </c>
      <c r="Q67" s="98">
        <v>47.3</v>
      </c>
      <c r="R67" s="99">
        <v>60.6</v>
      </c>
      <c r="S67" s="97"/>
      <c r="T67" s="97">
        <v>51</v>
      </c>
      <c r="U67" s="98"/>
      <c r="V67" s="99">
        <v>59.9</v>
      </c>
      <c r="W67" s="97">
        <v>65.2</v>
      </c>
      <c r="X67" s="97">
        <v>53.9</v>
      </c>
      <c r="Y67" s="98">
        <v>54.4</v>
      </c>
      <c r="Z67" s="100">
        <v>57.7</v>
      </c>
      <c r="AA67" s="368"/>
      <c r="AC67" s="316"/>
      <c r="AD67" s="316"/>
      <c r="AE67" s="316"/>
      <c r="AF67" s="316"/>
      <c r="AG67" s="259"/>
      <c r="AH67" s="54"/>
      <c r="AI67" s="54"/>
      <c r="AJ67" s="54"/>
      <c r="AK67" s="54"/>
      <c r="AL67" s="54"/>
      <c r="AM67" s="54"/>
    </row>
    <row r="68" spans="1:53" x14ac:dyDescent="0.2">
      <c r="C68" s="34" t="s">
        <v>67</v>
      </c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59"/>
      <c r="AA68" s="59"/>
      <c r="AC68" s="260"/>
      <c r="AD68" s="259"/>
      <c r="AE68" s="259"/>
      <c r="AF68" s="259"/>
      <c r="AG68" s="259"/>
      <c r="AH68" s="54"/>
      <c r="AI68" s="54"/>
      <c r="AJ68" s="54"/>
      <c r="AK68" s="54"/>
      <c r="AL68" s="54"/>
      <c r="AM68" s="54"/>
    </row>
    <row r="69" spans="1:53" ht="7.5" customHeight="1" x14ac:dyDescent="0.2">
      <c r="AH69" s="54"/>
      <c r="AI69" s="54"/>
      <c r="AJ69" s="54"/>
      <c r="AK69" s="54"/>
      <c r="AL69" s="54"/>
      <c r="AM69" s="54"/>
    </row>
    <row r="70" spans="1:53" ht="7.5" customHeight="1" x14ac:dyDescent="0.2">
      <c r="B70" s="24" t="s">
        <v>9</v>
      </c>
      <c r="C70" s="384" t="s">
        <v>10</v>
      </c>
      <c r="D70" s="384"/>
      <c r="E70" s="384"/>
      <c r="F70" s="384"/>
      <c r="G70" s="384"/>
      <c r="H70" s="384"/>
      <c r="I70" s="384"/>
      <c r="J70" s="384"/>
      <c r="K70" s="384"/>
      <c r="L70" s="384"/>
      <c r="M70" s="384"/>
      <c r="N70" s="384"/>
      <c r="O70" s="384"/>
      <c r="P70" s="384"/>
      <c r="Q70" s="384"/>
      <c r="R70" s="384"/>
      <c r="AH70" s="54"/>
      <c r="AI70" s="54"/>
      <c r="AJ70" s="54"/>
      <c r="AK70" s="54"/>
      <c r="AL70" s="54"/>
      <c r="AM70" s="54"/>
    </row>
    <row r="71" spans="1:53" ht="7.5" customHeight="1" x14ac:dyDescent="0.2">
      <c r="B71" s="24"/>
      <c r="C71" s="384"/>
      <c r="D71" s="384"/>
      <c r="E71" s="384"/>
      <c r="F71" s="384"/>
      <c r="G71" s="384"/>
      <c r="H71" s="384"/>
      <c r="I71" s="384"/>
      <c r="J71" s="384"/>
      <c r="K71" s="384"/>
      <c r="L71" s="384"/>
      <c r="M71" s="384"/>
      <c r="N71" s="384"/>
      <c r="O71" s="384"/>
      <c r="P71" s="384"/>
      <c r="Q71" s="384"/>
      <c r="R71" s="384"/>
    </row>
    <row r="72" spans="1:53" ht="7.5" customHeight="1" x14ac:dyDescent="0.2">
      <c r="B72" s="24"/>
      <c r="C72" s="384"/>
      <c r="D72" s="384"/>
      <c r="E72" s="384"/>
      <c r="F72" s="384"/>
      <c r="G72" s="384"/>
      <c r="H72" s="384"/>
      <c r="I72" s="384"/>
      <c r="J72" s="384"/>
      <c r="K72" s="384"/>
      <c r="L72" s="384"/>
      <c r="M72" s="384"/>
      <c r="N72" s="384"/>
      <c r="O72" s="384"/>
      <c r="P72" s="384"/>
      <c r="Q72" s="384"/>
      <c r="R72" s="384"/>
    </row>
    <row r="73" spans="1:53" ht="7.5" customHeight="1" x14ac:dyDescent="0.2"/>
    <row r="74" spans="1:53" ht="7.5" customHeight="1" x14ac:dyDescent="0.2">
      <c r="Q74" s="10"/>
      <c r="T74" s="385" t="s">
        <v>12</v>
      </c>
      <c r="U74" s="385"/>
      <c r="V74" s="385"/>
      <c r="W74" s="385"/>
      <c r="X74" s="385"/>
      <c r="Y74" s="385"/>
      <c r="Z74" s="385"/>
      <c r="AA74" s="55"/>
    </row>
    <row r="75" spans="1:53" ht="7.5" customHeight="1" x14ac:dyDescent="0.2">
      <c r="T75" s="385"/>
      <c r="U75" s="385"/>
      <c r="V75" s="385"/>
      <c r="W75" s="385"/>
      <c r="X75" s="385"/>
      <c r="Y75" s="385"/>
      <c r="Z75" s="385"/>
      <c r="AA75" s="55"/>
    </row>
    <row r="76" spans="1:53" ht="8.25" customHeight="1" x14ac:dyDescent="0.2">
      <c r="C76" s="393" t="s">
        <v>44</v>
      </c>
      <c r="D76" s="393"/>
      <c r="E76" s="393"/>
      <c r="F76" s="393"/>
      <c r="G76" s="393"/>
      <c r="H76" s="393"/>
      <c r="I76" s="393"/>
      <c r="J76" s="393"/>
      <c r="K76" s="393"/>
      <c r="L76" s="393"/>
      <c r="M76" s="393"/>
      <c r="N76" s="393"/>
      <c r="O76" s="393"/>
      <c r="P76" s="393"/>
      <c r="Q76" s="393"/>
      <c r="R76" s="393"/>
      <c r="S76" s="11"/>
      <c r="T76" s="386" t="s">
        <v>43</v>
      </c>
      <c r="U76" s="386"/>
      <c r="V76" s="386"/>
      <c r="W76" s="386"/>
      <c r="X76" s="386"/>
      <c r="Y76" s="386"/>
      <c r="Z76" s="386"/>
      <c r="AA76" s="56"/>
    </row>
    <row r="77" spans="1:53" ht="8.25" customHeight="1" x14ac:dyDescent="0.2">
      <c r="C77" s="393"/>
      <c r="D77" s="393"/>
      <c r="E77" s="393"/>
      <c r="F77" s="393"/>
      <c r="G77" s="393"/>
      <c r="H77" s="393"/>
      <c r="I77" s="393"/>
      <c r="J77" s="393"/>
      <c r="K77" s="393"/>
      <c r="L77" s="393"/>
      <c r="M77" s="393"/>
      <c r="N77" s="393"/>
      <c r="O77" s="393"/>
      <c r="P77" s="393"/>
      <c r="Q77" s="393"/>
      <c r="R77" s="393"/>
      <c r="S77" s="11"/>
      <c r="T77" s="386"/>
      <c r="U77" s="386"/>
      <c r="V77" s="386"/>
      <c r="W77" s="386"/>
      <c r="X77" s="386"/>
      <c r="Y77" s="386"/>
      <c r="Z77" s="386"/>
      <c r="AA77" s="56"/>
    </row>
    <row r="78" spans="1:53" ht="8.25" customHeight="1" x14ac:dyDescent="0.2">
      <c r="C78" s="393"/>
      <c r="D78" s="393"/>
      <c r="E78" s="393"/>
      <c r="F78" s="393"/>
      <c r="G78" s="393"/>
      <c r="H78" s="393"/>
      <c r="I78" s="393"/>
      <c r="J78" s="393"/>
      <c r="K78" s="393"/>
      <c r="L78" s="393"/>
      <c r="M78" s="393"/>
      <c r="N78" s="393"/>
      <c r="O78" s="393"/>
      <c r="P78" s="393"/>
      <c r="Q78" s="393"/>
      <c r="R78" s="393"/>
      <c r="S78" s="11"/>
      <c r="T78" s="386" t="s">
        <v>7</v>
      </c>
      <c r="U78" s="387"/>
      <c r="V78" s="387"/>
      <c r="W78" s="387"/>
      <c r="X78" s="387"/>
      <c r="Y78" s="387"/>
      <c r="Z78" s="387"/>
      <c r="AA78" s="57"/>
    </row>
    <row r="79" spans="1:53" ht="8.25" customHeight="1" x14ac:dyDescent="0.2">
      <c r="Q79" s="11"/>
      <c r="R79" s="11"/>
      <c r="S79" s="11"/>
      <c r="T79" s="387"/>
      <c r="U79" s="387"/>
      <c r="V79" s="387"/>
      <c r="W79" s="387"/>
      <c r="X79" s="387"/>
      <c r="Y79" s="387"/>
      <c r="Z79" s="387"/>
      <c r="AA79" s="57"/>
    </row>
    <row r="80" spans="1:53" ht="8.25" customHeight="1" thickBot="1" x14ac:dyDescent="0.25">
      <c r="B80" s="1"/>
    </row>
    <row r="81" spans="1:27" ht="10.5" customHeight="1" x14ac:dyDescent="0.2">
      <c r="A81" s="416" t="s">
        <v>4</v>
      </c>
      <c r="B81" s="413" t="s">
        <v>21</v>
      </c>
      <c r="C81" s="14">
        <v>1</v>
      </c>
      <c r="D81" s="391" t="s">
        <v>23</v>
      </c>
      <c r="E81" s="402" t="s">
        <v>8</v>
      </c>
      <c r="F81" s="403"/>
      <c r="G81" s="403"/>
      <c r="H81" s="403"/>
      <c r="I81" s="403"/>
      <c r="J81" s="403"/>
      <c r="K81" s="403"/>
      <c r="L81" s="403"/>
      <c r="M81" s="418"/>
      <c r="N81" s="402" t="s">
        <v>3</v>
      </c>
      <c r="O81" s="403"/>
      <c r="P81" s="403"/>
      <c r="Q81" s="403"/>
      <c r="R81" s="13">
        <v>2</v>
      </c>
      <c r="S81" s="396" t="s">
        <v>25</v>
      </c>
      <c r="T81" s="12">
        <v>3</v>
      </c>
      <c r="U81" s="381" t="s">
        <v>25</v>
      </c>
      <c r="V81" s="347" t="s">
        <v>28</v>
      </c>
      <c r="W81" s="350" t="s">
        <v>29</v>
      </c>
      <c r="X81" s="353" t="s">
        <v>30</v>
      </c>
      <c r="Y81" s="407" t="s">
        <v>31</v>
      </c>
      <c r="Z81" s="369" t="s">
        <v>11</v>
      </c>
      <c r="AA81" s="49"/>
    </row>
    <row r="82" spans="1:27" ht="10.5" customHeight="1" x14ac:dyDescent="0.2">
      <c r="A82" s="417"/>
      <c r="B82" s="414"/>
      <c r="C82" s="388" t="s">
        <v>22</v>
      </c>
      <c r="D82" s="392"/>
      <c r="E82" s="404"/>
      <c r="F82" s="405"/>
      <c r="G82" s="405"/>
      <c r="H82" s="405"/>
      <c r="I82" s="405"/>
      <c r="J82" s="405"/>
      <c r="K82" s="405"/>
      <c r="L82" s="405"/>
      <c r="M82" s="406"/>
      <c r="N82" s="404"/>
      <c r="O82" s="405"/>
      <c r="P82" s="405"/>
      <c r="Q82" s="406"/>
      <c r="R82" s="394" t="s">
        <v>24</v>
      </c>
      <c r="S82" s="397"/>
      <c r="T82" s="399" t="s">
        <v>26</v>
      </c>
      <c r="U82" s="382"/>
      <c r="V82" s="348"/>
      <c r="W82" s="351"/>
      <c r="X82" s="354"/>
      <c r="Y82" s="408"/>
      <c r="Z82" s="370"/>
      <c r="AA82" s="49"/>
    </row>
    <row r="83" spans="1:27" ht="10.5" customHeight="1" x14ac:dyDescent="0.2">
      <c r="A83" s="417"/>
      <c r="B83" s="414"/>
      <c r="C83" s="389"/>
      <c r="D83" s="392"/>
      <c r="E83" s="295"/>
      <c r="F83" s="296"/>
      <c r="G83" s="296"/>
      <c r="H83" s="297"/>
      <c r="I83" s="296"/>
      <c r="J83" s="298"/>
      <c r="K83" s="298"/>
      <c r="L83" s="298"/>
      <c r="M83" s="299"/>
      <c r="N83" s="295"/>
      <c r="O83" s="298"/>
      <c r="P83" s="298"/>
      <c r="Q83" s="304"/>
      <c r="R83" s="395"/>
      <c r="S83" s="397"/>
      <c r="T83" s="400"/>
      <c r="U83" s="382"/>
      <c r="V83" s="348"/>
      <c r="W83" s="351"/>
      <c r="X83" s="354"/>
      <c r="Y83" s="408"/>
      <c r="Z83" s="370"/>
      <c r="AA83" s="49"/>
    </row>
    <row r="84" spans="1:27" ht="10.5" customHeight="1" x14ac:dyDescent="0.2">
      <c r="A84" s="417"/>
      <c r="B84" s="414"/>
      <c r="C84" s="389"/>
      <c r="D84" s="392"/>
      <c r="E84" s="300"/>
      <c r="F84" s="298"/>
      <c r="G84" s="298"/>
      <c r="H84" s="299"/>
      <c r="I84" s="298"/>
      <c r="J84" s="298"/>
      <c r="K84" s="298"/>
      <c r="L84" s="298"/>
      <c r="M84" s="299"/>
      <c r="N84" s="300"/>
      <c r="O84" s="298"/>
      <c r="P84" s="298"/>
      <c r="Q84" s="304"/>
      <c r="R84" s="395"/>
      <c r="S84" s="397"/>
      <c r="T84" s="400"/>
      <c r="U84" s="382"/>
      <c r="V84" s="348"/>
      <c r="W84" s="351"/>
      <c r="X84" s="354"/>
      <c r="Y84" s="408"/>
      <c r="Z84" s="370"/>
      <c r="AA84" s="49"/>
    </row>
    <row r="85" spans="1:27" ht="10.5" customHeight="1" x14ac:dyDescent="0.2">
      <c r="A85" s="417"/>
      <c r="B85" s="414"/>
      <c r="C85" s="389"/>
      <c r="D85" s="392"/>
      <c r="E85" s="300"/>
      <c r="F85" s="298"/>
      <c r="G85" s="298"/>
      <c r="H85" s="299"/>
      <c r="I85" s="298"/>
      <c r="J85" s="298"/>
      <c r="K85" s="298"/>
      <c r="L85" s="298"/>
      <c r="M85" s="299"/>
      <c r="N85" s="300"/>
      <c r="O85" s="298"/>
      <c r="P85" s="298"/>
      <c r="Q85" s="304"/>
      <c r="R85" s="395"/>
      <c r="S85" s="397"/>
      <c r="T85" s="400"/>
      <c r="U85" s="382"/>
      <c r="V85" s="348"/>
      <c r="W85" s="351"/>
      <c r="X85" s="354"/>
      <c r="Y85" s="408"/>
      <c r="Z85" s="370"/>
      <c r="AA85" s="49"/>
    </row>
    <row r="86" spans="1:27" ht="10.5" customHeight="1" x14ac:dyDescent="0.2">
      <c r="A86" s="417"/>
      <c r="B86" s="414"/>
      <c r="C86" s="389"/>
      <c r="D86" s="392"/>
      <c r="E86" s="356">
        <v>1</v>
      </c>
      <c r="F86" s="357">
        <v>2</v>
      </c>
      <c r="G86" s="357">
        <v>3</v>
      </c>
      <c r="H86" s="357">
        <v>4</v>
      </c>
      <c r="I86" s="357">
        <v>5</v>
      </c>
      <c r="J86" s="357">
        <v>6</v>
      </c>
      <c r="K86" s="357">
        <v>7</v>
      </c>
      <c r="L86" s="357">
        <v>8</v>
      </c>
      <c r="M86" s="427">
        <v>9</v>
      </c>
      <c r="N86" s="356">
        <v>10</v>
      </c>
      <c r="O86" s="357">
        <v>11</v>
      </c>
      <c r="P86" s="357">
        <v>12</v>
      </c>
      <c r="Q86" s="427">
        <v>13</v>
      </c>
      <c r="R86" s="395"/>
      <c r="S86" s="397"/>
      <c r="T86" s="400"/>
      <c r="U86" s="382"/>
      <c r="V86" s="348"/>
      <c r="W86" s="351"/>
      <c r="X86" s="354"/>
      <c r="Y86" s="408"/>
      <c r="Z86" s="370"/>
      <c r="AA86" s="49"/>
    </row>
    <row r="87" spans="1:27" ht="10.5" customHeight="1" x14ac:dyDescent="0.2">
      <c r="A87" s="417"/>
      <c r="B87" s="414"/>
      <c r="C87" s="389"/>
      <c r="D87" s="392"/>
      <c r="E87" s="356"/>
      <c r="F87" s="358"/>
      <c r="G87" s="358"/>
      <c r="H87" s="358"/>
      <c r="I87" s="358"/>
      <c r="J87" s="358"/>
      <c r="K87" s="358"/>
      <c r="L87" s="358"/>
      <c r="M87" s="429"/>
      <c r="N87" s="356"/>
      <c r="O87" s="430"/>
      <c r="P87" s="430"/>
      <c r="Q87" s="428"/>
      <c r="R87" s="395"/>
      <c r="S87" s="397"/>
      <c r="T87" s="400"/>
      <c r="U87" s="382"/>
      <c r="V87" s="348"/>
      <c r="W87" s="351"/>
      <c r="X87" s="354"/>
      <c r="Y87" s="408"/>
      <c r="Z87" s="370"/>
      <c r="AA87" s="49"/>
    </row>
    <row r="88" spans="1:27" ht="10.5" customHeight="1" x14ac:dyDescent="0.2">
      <c r="A88" s="417"/>
      <c r="B88" s="414"/>
      <c r="C88" s="389"/>
      <c r="D88" s="392"/>
      <c r="E88" s="300"/>
      <c r="F88" s="298"/>
      <c r="G88" s="298"/>
      <c r="H88" s="299"/>
      <c r="I88" s="298"/>
      <c r="J88" s="298"/>
      <c r="K88" s="298"/>
      <c r="L88" s="298"/>
      <c r="M88" s="299"/>
      <c r="N88" s="300"/>
      <c r="O88" s="298"/>
      <c r="P88" s="298"/>
      <c r="Q88" s="304"/>
      <c r="R88" s="395"/>
      <c r="S88" s="397"/>
      <c r="T88" s="400"/>
      <c r="U88" s="382"/>
      <c r="V88" s="348"/>
      <c r="W88" s="351"/>
      <c r="X88" s="354"/>
      <c r="Y88" s="408"/>
      <c r="Z88" s="370"/>
      <c r="AA88" s="49"/>
    </row>
    <row r="89" spans="1:27" ht="10.5" customHeight="1" x14ac:dyDescent="0.2">
      <c r="A89" s="417"/>
      <c r="B89" s="414"/>
      <c r="C89" s="389"/>
      <c r="D89" s="392"/>
      <c r="E89" s="300"/>
      <c r="F89" s="298"/>
      <c r="G89" s="298"/>
      <c r="H89" s="299"/>
      <c r="I89" s="298"/>
      <c r="J89" s="298"/>
      <c r="K89" s="298"/>
      <c r="L89" s="298"/>
      <c r="M89" s="299"/>
      <c r="N89" s="300"/>
      <c r="O89" s="298"/>
      <c r="P89" s="298"/>
      <c r="Q89" s="304"/>
      <c r="R89" s="395"/>
      <c r="S89" s="397"/>
      <c r="T89" s="400"/>
      <c r="U89" s="382"/>
      <c r="V89" s="348"/>
      <c r="W89" s="351"/>
      <c r="X89" s="354"/>
      <c r="Y89" s="408"/>
      <c r="Z89" s="370"/>
      <c r="AA89" s="49"/>
    </row>
    <row r="90" spans="1:27" ht="10.5" customHeight="1" x14ac:dyDescent="0.2">
      <c r="A90" s="417"/>
      <c r="B90" s="414"/>
      <c r="C90" s="390"/>
      <c r="D90" s="392"/>
      <c r="E90" s="301"/>
      <c r="F90" s="302"/>
      <c r="G90" s="302"/>
      <c r="H90" s="303"/>
      <c r="I90" s="302"/>
      <c r="J90" s="302"/>
      <c r="K90" s="302"/>
      <c r="L90" s="302"/>
      <c r="M90" s="303"/>
      <c r="N90" s="301"/>
      <c r="O90" s="302"/>
      <c r="P90" s="302"/>
      <c r="Q90" s="305"/>
      <c r="R90" s="395"/>
      <c r="S90" s="398"/>
      <c r="T90" s="401"/>
      <c r="U90" s="383"/>
      <c r="V90" s="349"/>
      <c r="W90" s="352"/>
      <c r="X90" s="355"/>
      <c r="Y90" s="409"/>
      <c r="Z90" s="371"/>
      <c r="AA90" s="49"/>
    </row>
    <row r="91" spans="1:27" ht="10.5" customHeight="1" x14ac:dyDescent="0.2">
      <c r="A91" s="417"/>
      <c r="B91" s="415"/>
      <c r="C91" s="15">
        <v>10</v>
      </c>
      <c r="D91" s="3"/>
      <c r="E91" s="4">
        <v>6</v>
      </c>
      <c r="F91" s="2">
        <v>6</v>
      </c>
      <c r="G91" s="2">
        <v>8</v>
      </c>
      <c r="H91" s="7">
        <v>10</v>
      </c>
      <c r="I91" s="2">
        <v>10</v>
      </c>
      <c r="J91" s="9">
        <v>8</v>
      </c>
      <c r="K91" s="2">
        <v>6</v>
      </c>
      <c r="L91" s="2">
        <v>8</v>
      </c>
      <c r="M91" s="7">
        <v>8</v>
      </c>
      <c r="N91" s="4">
        <v>10</v>
      </c>
      <c r="O91" s="2">
        <v>6</v>
      </c>
      <c r="P91" s="2">
        <v>8</v>
      </c>
      <c r="Q91" s="3">
        <v>6</v>
      </c>
      <c r="R91" s="6">
        <v>70</v>
      </c>
      <c r="S91" s="2"/>
      <c r="T91" s="5">
        <v>30</v>
      </c>
      <c r="U91" s="3"/>
      <c r="V91" s="27">
        <v>38</v>
      </c>
      <c r="W91" s="2">
        <v>12</v>
      </c>
      <c r="X91" s="2">
        <v>26</v>
      </c>
      <c r="Y91" s="7">
        <v>24</v>
      </c>
      <c r="Z91" s="8">
        <v>100</v>
      </c>
      <c r="AA91" s="50"/>
    </row>
    <row r="92" spans="1:27" ht="14.25" customHeight="1" x14ac:dyDescent="0.2">
      <c r="A92" s="30">
        <f>A24</f>
        <v>0</v>
      </c>
      <c r="B92" s="64">
        <f>B24</f>
        <v>0</v>
      </c>
      <c r="C92" s="16">
        <f>C24</f>
        <v>0</v>
      </c>
      <c r="D92" s="33" t="str">
        <f>D24</f>
        <v>C</v>
      </c>
      <c r="E92" s="101">
        <f>E24/$E$23*100</f>
        <v>0</v>
      </c>
      <c r="F92" s="102">
        <f>F24/$F$23*100</f>
        <v>0</v>
      </c>
      <c r="G92" s="102">
        <f>G24/$G$23*100</f>
        <v>0</v>
      </c>
      <c r="H92" s="103">
        <f>H24/$H$23*100</f>
        <v>0</v>
      </c>
      <c r="I92" s="102">
        <f>I24/$I$23*100</f>
        <v>0</v>
      </c>
      <c r="J92" s="104">
        <f>J24/$J$23*100</f>
        <v>0</v>
      </c>
      <c r="K92" s="102">
        <f>K24/$K$23*100</f>
        <v>0</v>
      </c>
      <c r="L92" s="102">
        <f>L24/$L$23*100</f>
        <v>0</v>
      </c>
      <c r="M92" s="103">
        <f>M24/$M$23*100</f>
        <v>0</v>
      </c>
      <c r="N92" s="101">
        <f>N24/$N$23*100</f>
        <v>0</v>
      </c>
      <c r="O92" s="103">
        <f>O24/$O$23*100</f>
        <v>0</v>
      </c>
      <c r="P92" s="103">
        <f>P24/$P$23*100</f>
        <v>0</v>
      </c>
      <c r="Q92" s="105">
        <f>Q24/$Q$23*100</f>
        <v>0</v>
      </c>
      <c r="R92" s="106">
        <f>R24/$R$23*100</f>
        <v>0</v>
      </c>
      <c r="S92" s="107" t="str">
        <f>S24</f>
        <v>C</v>
      </c>
      <c r="T92" s="108">
        <f>T24/$T$23*100</f>
        <v>0</v>
      </c>
      <c r="U92" s="109" t="str">
        <f>U24</f>
        <v>C</v>
      </c>
      <c r="V92" s="106">
        <f>V24/$V$23*100</f>
        <v>0</v>
      </c>
      <c r="W92" s="108">
        <f>W24/$W$23*100</f>
        <v>0</v>
      </c>
      <c r="X92" s="108">
        <f>X24/$X$23*100</f>
        <v>0</v>
      </c>
      <c r="Y92" s="110">
        <f>Y24/$Y$23*100</f>
        <v>0</v>
      </c>
      <c r="Z92" s="111">
        <f>Z24</f>
        <v>0</v>
      </c>
      <c r="AA92" s="61"/>
    </row>
    <row r="93" spans="1:27" ht="14.25" customHeight="1" x14ac:dyDescent="0.2">
      <c r="A93" s="162">
        <f t="shared" ref="A93:B131" si="21">A25</f>
        <v>0</v>
      </c>
      <c r="B93" s="141">
        <f t="shared" si="21"/>
        <v>0</v>
      </c>
      <c r="C93" s="198">
        <f t="shared" ref="C93:D93" si="22">C25</f>
        <v>0</v>
      </c>
      <c r="D93" s="143" t="str">
        <f t="shared" si="22"/>
        <v>C</v>
      </c>
      <c r="E93" s="163">
        <f t="shared" ref="E93:E131" si="23">E25/$E$23*100</f>
        <v>0</v>
      </c>
      <c r="F93" s="164">
        <f t="shared" ref="F93:F131" si="24">F25/$F$23*100</f>
        <v>0</v>
      </c>
      <c r="G93" s="164">
        <f t="shared" ref="G93:G131" si="25">G25/$G$23*100</f>
        <v>0</v>
      </c>
      <c r="H93" s="165">
        <f t="shared" ref="H93:H131" si="26">H25/$H$23*100</f>
        <v>0</v>
      </c>
      <c r="I93" s="164">
        <f t="shared" ref="I93:I131" si="27">I25/$I$23*100</f>
        <v>0</v>
      </c>
      <c r="J93" s="166">
        <f t="shared" ref="J93:J131" si="28">J25/$J$23*100</f>
        <v>0</v>
      </c>
      <c r="K93" s="164">
        <f t="shared" ref="K93:K131" si="29">K25/$K$23*100</f>
        <v>0</v>
      </c>
      <c r="L93" s="164">
        <f t="shared" ref="L93:L131" si="30">L25/$L$23*100</f>
        <v>0</v>
      </c>
      <c r="M93" s="165">
        <f t="shared" ref="M93:M131" si="31">M25/$M$23*100</f>
        <v>0</v>
      </c>
      <c r="N93" s="163">
        <f t="shared" ref="N93:N131" si="32">N25/$N$23*100</f>
        <v>0</v>
      </c>
      <c r="O93" s="165">
        <f t="shared" ref="O93:O131" si="33">O25/$O$23*100</f>
        <v>0</v>
      </c>
      <c r="P93" s="165">
        <f t="shared" ref="P93:P131" si="34">P25/$P$23*100</f>
        <v>0</v>
      </c>
      <c r="Q93" s="177">
        <f t="shared" ref="Q93:Q131" si="35">Q25/$Q$23*100</f>
        <v>0</v>
      </c>
      <c r="R93" s="179">
        <f t="shared" ref="R93:R131" si="36">R25/$R$23*100</f>
        <v>0</v>
      </c>
      <c r="S93" s="180" t="str">
        <f t="shared" ref="S93:S131" si="37">S25</f>
        <v>C</v>
      </c>
      <c r="T93" s="181">
        <f t="shared" ref="T93:T131" si="38">T25/$T$23*100</f>
        <v>0</v>
      </c>
      <c r="U93" s="182" t="str">
        <f t="shared" ref="U93:U131" si="39">U25</f>
        <v>C</v>
      </c>
      <c r="V93" s="179">
        <f t="shared" ref="V93:V131" si="40">V25/$V$23*100</f>
        <v>0</v>
      </c>
      <c r="W93" s="181">
        <f t="shared" ref="W93:W131" si="41">W25/$W$23*100</f>
        <v>0</v>
      </c>
      <c r="X93" s="181">
        <f t="shared" ref="X93:X131" si="42">X25/$X$23*100</f>
        <v>0</v>
      </c>
      <c r="Y93" s="183">
        <f t="shared" ref="Y93:Y131" si="43">Y25/$Y$23*100</f>
        <v>0</v>
      </c>
      <c r="Z93" s="184">
        <f t="shared" ref="Z93:Z131" si="44">Z25</f>
        <v>0</v>
      </c>
      <c r="AA93" s="61"/>
    </row>
    <row r="94" spans="1:27" ht="14.25" customHeight="1" x14ac:dyDescent="0.2">
      <c r="A94" s="30">
        <f t="shared" si="21"/>
        <v>0</v>
      </c>
      <c r="B94" s="64">
        <f t="shared" si="21"/>
        <v>0</v>
      </c>
      <c r="C94" s="16">
        <f t="shared" ref="C94:D94" si="45">C26</f>
        <v>0</v>
      </c>
      <c r="D94" s="33" t="str">
        <f t="shared" si="45"/>
        <v>C</v>
      </c>
      <c r="E94" s="101">
        <f t="shared" si="23"/>
        <v>0</v>
      </c>
      <c r="F94" s="102">
        <f t="shared" si="24"/>
        <v>0</v>
      </c>
      <c r="G94" s="102">
        <f t="shared" si="25"/>
        <v>0</v>
      </c>
      <c r="H94" s="103">
        <f t="shared" si="26"/>
        <v>0</v>
      </c>
      <c r="I94" s="102">
        <f t="shared" si="27"/>
        <v>0</v>
      </c>
      <c r="J94" s="104">
        <f t="shared" si="28"/>
        <v>0</v>
      </c>
      <c r="K94" s="102">
        <f t="shared" si="29"/>
        <v>0</v>
      </c>
      <c r="L94" s="102">
        <f t="shared" si="30"/>
        <v>0</v>
      </c>
      <c r="M94" s="103">
        <f t="shared" si="31"/>
        <v>0</v>
      </c>
      <c r="N94" s="101">
        <f t="shared" si="32"/>
        <v>0</v>
      </c>
      <c r="O94" s="103">
        <f t="shared" si="33"/>
        <v>0</v>
      </c>
      <c r="P94" s="103">
        <f t="shared" si="34"/>
        <v>0</v>
      </c>
      <c r="Q94" s="105">
        <f t="shared" si="35"/>
        <v>0</v>
      </c>
      <c r="R94" s="106">
        <f t="shared" si="36"/>
        <v>0</v>
      </c>
      <c r="S94" s="107" t="str">
        <f t="shared" si="37"/>
        <v>C</v>
      </c>
      <c r="T94" s="108">
        <f t="shared" si="38"/>
        <v>0</v>
      </c>
      <c r="U94" s="109" t="str">
        <f t="shared" si="39"/>
        <v>C</v>
      </c>
      <c r="V94" s="106">
        <f t="shared" si="40"/>
        <v>0</v>
      </c>
      <c r="W94" s="108">
        <f t="shared" si="41"/>
        <v>0</v>
      </c>
      <c r="X94" s="108">
        <f t="shared" si="42"/>
        <v>0</v>
      </c>
      <c r="Y94" s="110">
        <f t="shared" si="43"/>
        <v>0</v>
      </c>
      <c r="Z94" s="111">
        <f t="shared" si="44"/>
        <v>0</v>
      </c>
      <c r="AA94" s="61"/>
    </row>
    <row r="95" spans="1:27" ht="14.25" customHeight="1" x14ac:dyDescent="0.2">
      <c r="A95" s="162">
        <f t="shared" si="21"/>
        <v>0</v>
      </c>
      <c r="B95" s="141">
        <f t="shared" si="21"/>
        <v>0</v>
      </c>
      <c r="C95" s="198">
        <f t="shared" ref="C95:D95" si="46">C27</f>
        <v>0</v>
      </c>
      <c r="D95" s="143" t="str">
        <f t="shared" si="46"/>
        <v>C</v>
      </c>
      <c r="E95" s="163">
        <f t="shared" si="23"/>
        <v>0</v>
      </c>
      <c r="F95" s="164">
        <f t="shared" si="24"/>
        <v>0</v>
      </c>
      <c r="G95" s="164">
        <f t="shared" si="25"/>
        <v>0</v>
      </c>
      <c r="H95" s="165">
        <f t="shared" si="26"/>
        <v>0</v>
      </c>
      <c r="I95" s="164">
        <f t="shared" si="27"/>
        <v>0</v>
      </c>
      <c r="J95" s="166">
        <f t="shared" si="28"/>
        <v>0</v>
      </c>
      <c r="K95" s="164">
        <f t="shared" si="29"/>
        <v>0</v>
      </c>
      <c r="L95" s="164">
        <f t="shared" si="30"/>
        <v>0</v>
      </c>
      <c r="M95" s="165">
        <f t="shared" si="31"/>
        <v>0</v>
      </c>
      <c r="N95" s="163">
        <f t="shared" si="32"/>
        <v>0</v>
      </c>
      <c r="O95" s="165">
        <f t="shared" si="33"/>
        <v>0</v>
      </c>
      <c r="P95" s="165">
        <f t="shared" si="34"/>
        <v>0</v>
      </c>
      <c r="Q95" s="177">
        <f t="shared" si="35"/>
        <v>0</v>
      </c>
      <c r="R95" s="179">
        <f t="shared" si="36"/>
        <v>0</v>
      </c>
      <c r="S95" s="180" t="str">
        <f t="shared" si="37"/>
        <v>C</v>
      </c>
      <c r="T95" s="181">
        <f t="shared" si="38"/>
        <v>0</v>
      </c>
      <c r="U95" s="182" t="str">
        <f t="shared" si="39"/>
        <v>C</v>
      </c>
      <c r="V95" s="179">
        <f t="shared" si="40"/>
        <v>0</v>
      </c>
      <c r="W95" s="181">
        <f t="shared" si="41"/>
        <v>0</v>
      </c>
      <c r="X95" s="181">
        <f t="shared" si="42"/>
        <v>0</v>
      </c>
      <c r="Y95" s="183">
        <f t="shared" si="43"/>
        <v>0</v>
      </c>
      <c r="Z95" s="184">
        <f t="shared" si="44"/>
        <v>0</v>
      </c>
      <c r="AA95" s="61"/>
    </row>
    <row r="96" spans="1:27" ht="14.25" customHeight="1" x14ac:dyDescent="0.2">
      <c r="A96" s="30">
        <f t="shared" si="21"/>
        <v>0</v>
      </c>
      <c r="B96" s="64">
        <f t="shared" si="21"/>
        <v>0</v>
      </c>
      <c r="C96" s="16">
        <f t="shared" ref="C96:D96" si="47">C28</f>
        <v>0</v>
      </c>
      <c r="D96" s="33" t="str">
        <f t="shared" si="47"/>
        <v>C</v>
      </c>
      <c r="E96" s="101">
        <f t="shared" si="23"/>
        <v>0</v>
      </c>
      <c r="F96" s="102">
        <f t="shared" si="24"/>
        <v>0</v>
      </c>
      <c r="G96" s="102">
        <f t="shared" si="25"/>
        <v>0</v>
      </c>
      <c r="H96" s="103">
        <f t="shared" si="26"/>
        <v>0</v>
      </c>
      <c r="I96" s="102">
        <f t="shared" si="27"/>
        <v>0</v>
      </c>
      <c r="J96" s="104">
        <f t="shared" si="28"/>
        <v>0</v>
      </c>
      <c r="K96" s="102">
        <f t="shared" si="29"/>
        <v>0</v>
      </c>
      <c r="L96" s="102">
        <f t="shared" si="30"/>
        <v>0</v>
      </c>
      <c r="M96" s="103">
        <f t="shared" si="31"/>
        <v>0</v>
      </c>
      <c r="N96" s="101">
        <f t="shared" si="32"/>
        <v>0</v>
      </c>
      <c r="O96" s="103">
        <f t="shared" si="33"/>
        <v>0</v>
      </c>
      <c r="P96" s="103">
        <f t="shared" si="34"/>
        <v>0</v>
      </c>
      <c r="Q96" s="105">
        <f t="shared" si="35"/>
        <v>0</v>
      </c>
      <c r="R96" s="106">
        <f t="shared" si="36"/>
        <v>0</v>
      </c>
      <c r="S96" s="107" t="str">
        <f t="shared" si="37"/>
        <v>C</v>
      </c>
      <c r="T96" s="108">
        <f t="shared" si="38"/>
        <v>0</v>
      </c>
      <c r="U96" s="109" t="str">
        <f t="shared" si="39"/>
        <v>C</v>
      </c>
      <c r="V96" s="106">
        <f t="shared" si="40"/>
        <v>0</v>
      </c>
      <c r="W96" s="108">
        <f t="shared" si="41"/>
        <v>0</v>
      </c>
      <c r="X96" s="108">
        <f t="shared" si="42"/>
        <v>0</v>
      </c>
      <c r="Y96" s="110">
        <f t="shared" si="43"/>
        <v>0</v>
      </c>
      <c r="Z96" s="111">
        <f t="shared" si="44"/>
        <v>0</v>
      </c>
      <c r="AA96" s="61"/>
    </row>
    <row r="97" spans="1:27" ht="14.25" customHeight="1" x14ac:dyDescent="0.2">
      <c r="A97" s="162">
        <f t="shared" si="21"/>
        <v>0</v>
      </c>
      <c r="B97" s="141">
        <f t="shared" si="21"/>
        <v>0</v>
      </c>
      <c r="C97" s="198">
        <f t="shared" ref="C97:D97" si="48">C29</f>
        <v>0</v>
      </c>
      <c r="D97" s="143" t="str">
        <f t="shared" si="48"/>
        <v>C</v>
      </c>
      <c r="E97" s="163">
        <f t="shared" si="23"/>
        <v>0</v>
      </c>
      <c r="F97" s="164">
        <f t="shared" si="24"/>
        <v>0</v>
      </c>
      <c r="G97" s="164">
        <f t="shared" si="25"/>
        <v>0</v>
      </c>
      <c r="H97" s="165">
        <f t="shared" si="26"/>
        <v>0</v>
      </c>
      <c r="I97" s="164">
        <f t="shared" si="27"/>
        <v>0</v>
      </c>
      <c r="J97" s="166">
        <f t="shared" si="28"/>
        <v>0</v>
      </c>
      <c r="K97" s="164">
        <f t="shared" si="29"/>
        <v>0</v>
      </c>
      <c r="L97" s="164">
        <f t="shared" si="30"/>
        <v>0</v>
      </c>
      <c r="M97" s="165">
        <f t="shared" si="31"/>
        <v>0</v>
      </c>
      <c r="N97" s="163">
        <f t="shared" si="32"/>
        <v>0</v>
      </c>
      <c r="O97" s="165">
        <f t="shared" si="33"/>
        <v>0</v>
      </c>
      <c r="P97" s="165">
        <f t="shared" si="34"/>
        <v>0</v>
      </c>
      <c r="Q97" s="177">
        <f t="shared" si="35"/>
        <v>0</v>
      </c>
      <c r="R97" s="179">
        <f t="shared" si="36"/>
        <v>0</v>
      </c>
      <c r="S97" s="180" t="str">
        <f t="shared" si="37"/>
        <v>C</v>
      </c>
      <c r="T97" s="181">
        <f t="shared" si="38"/>
        <v>0</v>
      </c>
      <c r="U97" s="182" t="str">
        <f t="shared" si="39"/>
        <v>C</v>
      </c>
      <c r="V97" s="179">
        <f t="shared" si="40"/>
        <v>0</v>
      </c>
      <c r="W97" s="181">
        <f t="shared" si="41"/>
        <v>0</v>
      </c>
      <c r="X97" s="181">
        <f t="shared" si="42"/>
        <v>0</v>
      </c>
      <c r="Y97" s="183">
        <f t="shared" si="43"/>
        <v>0</v>
      </c>
      <c r="Z97" s="184">
        <f t="shared" si="44"/>
        <v>0</v>
      </c>
      <c r="AA97" s="61"/>
    </row>
    <row r="98" spans="1:27" ht="14.25" customHeight="1" x14ac:dyDescent="0.2">
      <c r="A98" s="30">
        <f t="shared" si="21"/>
        <v>0</v>
      </c>
      <c r="B98" s="64">
        <f t="shared" si="21"/>
        <v>0</v>
      </c>
      <c r="C98" s="16">
        <f t="shared" ref="C98:D98" si="49">C30</f>
        <v>0</v>
      </c>
      <c r="D98" s="33" t="str">
        <f t="shared" si="49"/>
        <v>C</v>
      </c>
      <c r="E98" s="101">
        <f t="shared" si="23"/>
        <v>0</v>
      </c>
      <c r="F98" s="102">
        <f t="shared" si="24"/>
        <v>0</v>
      </c>
      <c r="G98" s="102">
        <f t="shared" si="25"/>
        <v>0</v>
      </c>
      <c r="H98" s="103">
        <f t="shared" si="26"/>
        <v>0</v>
      </c>
      <c r="I98" s="102">
        <f t="shared" si="27"/>
        <v>0</v>
      </c>
      <c r="J98" s="104">
        <f t="shared" si="28"/>
        <v>0</v>
      </c>
      <c r="K98" s="102">
        <f t="shared" si="29"/>
        <v>0</v>
      </c>
      <c r="L98" s="102">
        <f t="shared" si="30"/>
        <v>0</v>
      </c>
      <c r="M98" s="103">
        <f t="shared" si="31"/>
        <v>0</v>
      </c>
      <c r="N98" s="101">
        <f t="shared" si="32"/>
        <v>0</v>
      </c>
      <c r="O98" s="103">
        <f t="shared" si="33"/>
        <v>0</v>
      </c>
      <c r="P98" s="103">
        <f t="shared" si="34"/>
        <v>0</v>
      </c>
      <c r="Q98" s="105">
        <f t="shared" si="35"/>
        <v>0</v>
      </c>
      <c r="R98" s="106">
        <f t="shared" si="36"/>
        <v>0</v>
      </c>
      <c r="S98" s="107" t="str">
        <f t="shared" si="37"/>
        <v>C</v>
      </c>
      <c r="T98" s="108">
        <f t="shared" si="38"/>
        <v>0</v>
      </c>
      <c r="U98" s="109" t="str">
        <f t="shared" si="39"/>
        <v>C</v>
      </c>
      <c r="V98" s="106">
        <f t="shared" si="40"/>
        <v>0</v>
      </c>
      <c r="W98" s="108">
        <f t="shared" si="41"/>
        <v>0</v>
      </c>
      <c r="X98" s="108">
        <f t="shared" si="42"/>
        <v>0</v>
      </c>
      <c r="Y98" s="110">
        <f t="shared" si="43"/>
        <v>0</v>
      </c>
      <c r="Z98" s="111">
        <f t="shared" si="44"/>
        <v>0</v>
      </c>
      <c r="AA98" s="61"/>
    </row>
    <row r="99" spans="1:27" ht="14.25" customHeight="1" x14ac:dyDescent="0.2">
      <c r="A99" s="162">
        <f t="shared" si="21"/>
        <v>0</v>
      </c>
      <c r="B99" s="141">
        <f t="shared" si="21"/>
        <v>0</v>
      </c>
      <c r="C99" s="198">
        <f t="shared" ref="C99:D99" si="50">C31</f>
        <v>0</v>
      </c>
      <c r="D99" s="143" t="str">
        <f t="shared" si="50"/>
        <v>C</v>
      </c>
      <c r="E99" s="163">
        <f t="shared" si="23"/>
        <v>0</v>
      </c>
      <c r="F99" s="164">
        <f t="shared" si="24"/>
        <v>0</v>
      </c>
      <c r="G99" s="164">
        <f t="shared" si="25"/>
        <v>0</v>
      </c>
      <c r="H99" s="165">
        <f t="shared" si="26"/>
        <v>0</v>
      </c>
      <c r="I99" s="164">
        <f t="shared" si="27"/>
        <v>0</v>
      </c>
      <c r="J99" s="166">
        <f t="shared" si="28"/>
        <v>0</v>
      </c>
      <c r="K99" s="164">
        <f t="shared" si="29"/>
        <v>0</v>
      </c>
      <c r="L99" s="164">
        <f t="shared" si="30"/>
        <v>0</v>
      </c>
      <c r="M99" s="165">
        <f t="shared" si="31"/>
        <v>0</v>
      </c>
      <c r="N99" s="163">
        <f t="shared" si="32"/>
        <v>0</v>
      </c>
      <c r="O99" s="165">
        <f t="shared" si="33"/>
        <v>0</v>
      </c>
      <c r="P99" s="165">
        <f t="shared" si="34"/>
        <v>0</v>
      </c>
      <c r="Q99" s="177">
        <f t="shared" si="35"/>
        <v>0</v>
      </c>
      <c r="R99" s="179">
        <f t="shared" si="36"/>
        <v>0</v>
      </c>
      <c r="S99" s="180" t="str">
        <f t="shared" si="37"/>
        <v>C</v>
      </c>
      <c r="T99" s="181">
        <f t="shared" si="38"/>
        <v>0</v>
      </c>
      <c r="U99" s="182" t="str">
        <f t="shared" si="39"/>
        <v>C</v>
      </c>
      <c r="V99" s="179">
        <f t="shared" si="40"/>
        <v>0</v>
      </c>
      <c r="W99" s="181">
        <f t="shared" si="41"/>
        <v>0</v>
      </c>
      <c r="X99" s="181">
        <f t="shared" si="42"/>
        <v>0</v>
      </c>
      <c r="Y99" s="183">
        <f t="shared" si="43"/>
        <v>0</v>
      </c>
      <c r="Z99" s="184">
        <f t="shared" si="44"/>
        <v>0</v>
      </c>
      <c r="AA99" s="61"/>
    </row>
    <row r="100" spans="1:27" ht="14.25" customHeight="1" x14ac:dyDescent="0.2">
      <c r="A100" s="30">
        <f t="shared" si="21"/>
        <v>0</v>
      </c>
      <c r="B100" s="64">
        <f t="shared" si="21"/>
        <v>0</v>
      </c>
      <c r="C100" s="16">
        <f t="shared" ref="C100:D100" si="51">C32</f>
        <v>0</v>
      </c>
      <c r="D100" s="33" t="str">
        <f t="shared" si="51"/>
        <v>C</v>
      </c>
      <c r="E100" s="101">
        <f t="shared" si="23"/>
        <v>0</v>
      </c>
      <c r="F100" s="102">
        <f t="shared" si="24"/>
        <v>0</v>
      </c>
      <c r="G100" s="102">
        <f t="shared" si="25"/>
        <v>0</v>
      </c>
      <c r="H100" s="103">
        <f t="shared" si="26"/>
        <v>0</v>
      </c>
      <c r="I100" s="102">
        <f t="shared" si="27"/>
        <v>0</v>
      </c>
      <c r="J100" s="104">
        <f t="shared" si="28"/>
        <v>0</v>
      </c>
      <c r="K100" s="102">
        <f t="shared" si="29"/>
        <v>0</v>
      </c>
      <c r="L100" s="102">
        <f t="shared" si="30"/>
        <v>0</v>
      </c>
      <c r="M100" s="103">
        <f t="shared" si="31"/>
        <v>0</v>
      </c>
      <c r="N100" s="101">
        <f t="shared" si="32"/>
        <v>0</v>
      </c>
      <c r="O100" s="103">
        <f t="shared" si="33"/>
        <v>0</v>
      </c>
      <c r="P100" s="103">
        <f t="shared" si="34"/>
        <v>0</v>
      </c>
      <c r="Q100" s="105">
        <f t="shared" si="35"/>
        <v>0</v>
      </c>
      <c r="R100" s="106">
        <f t="shared" si="36"/>
        <v>0</v>
      </c>
      <c r="S100" s="107" t="str">
        <f t="shared" si="37"/>
        <v>C</v>
      </c>
      <c r="T100" s="108">
        <f t="shared" si="38"/>
        <v>0</v>
      </c>
      <c r="U100" s="109" t="str">
        <f t="shared" si="39"/>
        <v>C</v>
      </c>
      <c r="V100" s="106">
        <f t="shared" si="40"/>
        <v>0</v>
      </c>
      <c r="W100" s="108">
        <f t="shared" si="41"/>
        <v>0</v>
      </c>
      <c r="X100" s="108">
        <f t="shared" si="42"/>
        <v>0</v>
      </c>
      <c r="Y100" s="110">
        <f t="shared" si="43"/>
        <v>0</v>
      </c>
      <c r="Z100" s="111">
        <f t="shared" si="44"/>
        <v>0</v>
      </c>
      <c r="AA100" s="61"/>
    </row>
    <row r="101" spans="1:27" ht="14.25" customHeight="1" x14ac:dyDescent="0.2">
      <c r="A101" s="162">
        <f t="shared" si="21"/>
        <v>0</v>
      </c>
      <c r="B101" s="141">
        <f t="shared" si="21"/>
        <v>0</v>
      </c>
      <c r="C101" s="198">
        <f t="shared" ref="C101:D101" si="52">C33</f>
        <v>0</v>
      </c>
      <c r="D101" s="143" t="str">
        <f t="shared" si="52"/>
        <v>C</v>
      </c>
      <c r="E101" s="163">
        <f t="shared" si="23"/>
        <v>0</v>
      </c>
      <c r="F101" s="164">
        <f t="shared" si="24"/>
        <v>0</v>
      </c>
      <c r="G101" s="164">
        <f t="shared" si="25"/>
        <v>0</v>
      </c>
      <c r="H101" s="165">
        <f t="shared" si="26"/>
        <v>0</v>
      </c>
      <c r="I101" s="164">
        <f t="shared" si="27"/>
        <v>0</v>
      </c>
      <c r="J101" s="166">
        <f t="shared" si="28"/>
        <v>0</v>
      </c>
      <c r="K101" s="164">
        <f t="shared" si="29"/>
        <v>0</v>
      </c>
      <c r="L101" s="164">
        <f t="shared" si="30"/>
        <v>0</v>
      </c>
      <c r="M101" s="165">
        <f t="shared" si="31"/>
        <v>0</v>
      </c>
      <c r="N101" s="163">
        <f t="shared" si="32"/>
        <v>0</v>
      </c>
      <c r="O101" s="165">
        <f t="shared" si="33"/>
        <v>0</v>
      </c>
      <c r="P101" s="165">
        <f t="shared" si="34"/>
        <v>0</v>
      </c>
      <c r="Q101" s="177">
        <f t="shared" si="35"/>
        <v>0</v>
      </c>
      <c r="R101" s="179">
        <f t="shared" si="36"/>
        <v>0</v>
      </c>
      <c r="S101" s="180" t="str">
        <f t="shared" si="37"/>
        <v>C</v>
      </c>
      <c r="T101" s="181">
        <f t="shared" si="38"/>
        <v>0</v>
      </c>
      <c r="U101" s="182" t="str">
        <f t="shared" si="39"/>
        <v>C</v>
      </c>
      <c r="V101" s="179">
        <f t="shared" si="40"/>
        <v>0</v>
      </c>
      <c r="W101" s="181">
        <f t="shared" si="41"/>
        <v>0</v>
      </c>
      <c r="X101" s="181">
        <f t="shared" si="42"/>
        <v>0</v>
      </c>
      <c r="Y101" s="183">
        <f t="shared" si="43"/>
        <v>0</v>
      </c>
      <c r="Z101" s="184">
        <f t="shared" si="44"/>
        <v>0</v>
      </c>
      <c r="AA101" s="61"/>
    </row>
    <row r="102" spans="1:27" ht="14.25" customHeight="1" x14ac:dyDescent="0.2">
      <c r="A102" s="30">
        <f t="shared" si="21"/>
        <v>0</v>
      </c>
      <c r="B102" s="64">
        <f t="shared" si="21"/>
        <v>0</v>
      </c>
      <c r="C102" s="16">
        <f t="shared" ref="C102:D102" si="53">C34</f>
        <v>0</v>
      </c>
      <c r="D102" s="33" t="str">
        <f t="shared" si="53"/>
        <v>C</v>
      </c>
      <c r="E102" s="101">
        <f t="shared" si="23"/>
        <v>0</v>
      </c>
      <c r="F102" s="102">
        <f t="shared" si="24"/>
        <v>0</v>
      </c>
      <c r="G102" s="102">
        <f t="shared" si="25"/>
        <v>0</v>
      </c>
      <c r="H102" s="103">
        <f t="shared" si="26"/>
        <v>0</v>
      </c>
      <c r="I102" s="102">
        <f t="shared" si="27"/>
        <v>0</v>
      </c>
      <c r="J102" s="104">
        <f t="shared" si="28"/>
        <v>0</v>
      </c>
      <c r="K102" s="102">
        <f t="shared" si="29"/>
        <v>0</v>
      </c>
      <c r="L102" s="102">
        <f t="shared" si="30"/>
        <v>0</v>
      </c>
      <c r="M102" s="103">
        <f t="shared" si="31"/>
        <v>0</v>
      </c>
      <c r="N102" s="101">
        <f t="shared" si="32"/>
        <v>0</v>
      </c>
      <c r="O102" s="103">
        <f t="shared" si="33"/>
        <v>0</v>
      </c>
      <c r="P102" s="103">
        <f t="shared" si="34"/>
        <v>0</v>
      </c>
      <c r="Q102" s="105">
        <f t="shared" si="35"/>
        <v>0</v>
      </c>
      <c r="R102" s="106">
        <f t="shared" si="36"/>
        <v>0</v>
      </c>
      <c r="S102" s="107" t="str">
        <f t="shared" si="37"/>
        <v>C</v>
      </c>
      <c r="T102" s="108">
        <f t="shared" si="38"/>
        <v>0</v>
      </c>
      <c r="U102" s="109" t="str">
        <f t="shared" si="39"/>
        <v>C</v>
      </c>
      <c r="V102" s="106">
        <f t="shared" si="40"/>
        <v>0</v>
      </c>
      <c r="W102" s="108">
        <f t="shared" si="41"/>
        <v>0</v>
      </c>
      <c r="X102" s="108">
        <f t="shared" si="42"/>
        <v>0</v>
      </c>
      <c r="Y102" s="110">
        <f t="shared" si="43"/>
        <v>0</v>
      </c>
      <c r="Z102" s="111">
        <f t="shared" si="44"/>
        <v>0</v>
      </c>
      <c r="AA102" s="61"/>
    </row>
    <row r="103" spans="1:27" ht="14.25" customHeight="1" x14ac:dyDescent="0.2">
      <c r="A103" s="162">
        <f t="shared" si="21"/>
        <v>0</v>
      </c>
      <c r="B103" s="141">
        <f t="shared" si="21"/>
        <v>0</v>
      </c>
      <c r="C103" s="198">
        <f t="shared" ref="C103:D103" si="54">C35</f>
        <v>0</v>
      </c>
      <c r="D103" s="143" t="str">
        <f t="shared" si="54"/>
        <v>C</v>
      </c>
      <c r="E103" s="163">
        <f t="shared" si="23"/>
        <v>0</v>
      </c>
      <c r="F103" s="164">
        <f t="shared" si="24"/>
        <v>0</v>
      </c>
      <c r="G103" s="164">
        <f t="shared" si="25"/>
        <v>0</v>
      </c>
      <c r="H103" s="165">
        <f t="shared" si="26"/>
        <v>0</v>
      </c>
      <c r="I103" s="164">
        <f t="shared" si="27"/>
        <v>0</v>
      </c>
      <c r="J103" s="166">
        <f t="shared" si="28"/>
        <v>0</v>
      </c>
      <c r="K103" s="164">
        <f t="shared" si="29"/>
        <v>0</v>
      </c>
      <c r="L103" s="164">
        <f t="shared" si="30"/>
        <v>0</v>
      </c>
      <c r="M103" s="165">
        <f t="shared" si="31"/>
        <v>0</v>
      </c>
      <c r="N103" s="163">
        <f t="shared" si="32"/>
        <v>0</v>
      </c>
      <c r="O103" s="165">
        <f t="shared" si="33"/>
        <v>0</v>
      </c>
      <c r="P103" s="165">
        <f t="shared" si="34"/>
        <v>0</v>
      </c>
      <c r="Q103" s="177">
        <f t="shared" si="35"/>
        <v>0</v>
      </c>
      <c r="R103" s="179">
        <f t="shared" si="36"/>
        <v>0</v>
      </c>
      <c r="S103" s="180" t="str">
        <f t="shared" si="37"/>
        <v>C</v>
      </c>
      <c r="T103" s="181">
        <f t="shared" si="38"/>
        <v>0</v>
      </c>
      <c r="U103" s="182" t="str">
        <f t="shared" si="39"/>
        <v>C</v>
      </c>
      <c r="V103" s="179">
        <f t="shared" si="40"/>
        <v>0</v>
      </c>
      <c r="W103" s="181">
        <f t="shared" si="41"/>
        <v>0</v>
      </c>
      <c r="X103" s="181">
        <f t="shared" si="42"/>
        <v>0</v>
      </c>
      <c r="Y103" s="183">
        <f t="shared" si="43"/>
        <v>0</v>
      </c>
      <c r="Z103" s="184">
        <f t="shared" si="44"/>
        <v>0</v>
      </c>
      <c r="AA103" s="61"/>
    </row>
    <row r="104" spans="1:27" ht="14.25" customHeight="1" x14ac:dyDescent="0.2">
      <c r="A104" s="30">
        <f t="shared" si="21"/>
        <v>0</v>
      </c>
      <c r="B104" s="64">
        <f t="shared" si="21"/>
        <v>0</v>
      </c>
      <c r="C104" s="16">
        <f t="shared" ref="C104:D104" si="55">C36</f>
        <v>0</v>
      </c>
      <c r="D104" s="33" t="str">
        <f t="shared" si="55"/>
        <v>C</v>
      </c>
      <c r="E104" s="101">
        <f t="shared" si="23"/>
        <v>0</v>
      </c>
      <c r="F104" s="102">
        <f t="shared" si="24"/>
        <v>0</v>
      </c>
      <c r="G104" s="102">
        <f t="shared" si="25"/>
        <v>0</v>
      </c>
      <c r="H104" s="103">
        <f t="shared" si="26"/>
        <v>0</v>
      </c>
      <c r="I104" s="102">
        <f t="shared" si="27"/>
        <v>0</v>
      </c>
      <c r="J104" s="104">
        <f t="shared" si="28"/>
        <v>0</v>
      </c>
      <c r="K104" s="102">
        <f t="shared" si="29"/>
        <v>0</v>
      </c>
      <c r="L104" s="102">
        <f t="shared" si="30"/>
        <v>0</v>
      </c>
      <c r="M104" s="103">
        <f t="shared" si="31"/>
        <v>0</v>
      </c>
      <c r="N104" s="101">
        <f t="shared" si="32"/>
        <v>0</v>
      </c>
      <c r="O104" s="103">
        <f t="shared" si="33"/>
        <v>0</v>
      </c>
      <c r="P104" s="103">
        <f t="shared" si="34"/>
        <v>0</v>
      </c>
      <c r="Q104" s="105">
        <f t="shared" si="35"/>
        <v>0</v>
      </c>
      <c r="R104" s="106">
        <f t="shared" si="36"/>
        <v>0</v>
      </c>
      <c r="S104" s="107" t="str">
        <f t="shared" si="37"/>
        <v>C</v>
      </c>
      <c r="T104" s="108">
        <f t="shared" si="38"/>
        <v>0</v>
      </c>
      <c r="U104" s="109" t="str">
        <f t="shared" si="39"/>
        <v>C</v>
      </c>
      <c r="V104" s="106">
        <f t="shared" si="40"/>
        <v>0</v>
      </c>
      <c r="W104" s="108">
        <f t="shared" si="41"/>
        <v>0</v>
      </c>
      <c r="X104" s="108">
        <f t="shared" si="42"/>
        <v>0</v>
      </c>
      <c r="Y104" s="110">
        <f t="shared" si="43"/>
        <v>0</v>
      </c>
      <c r="Z104" s="111">
        <f t="shared" si="44"/>
        <v>0</v>
      </c>
      <c r="AA104" s="61"/>
    </row>
    <row r="105" spans="1:27" ht="14.25" customHeight="1" x14ac:dyDescent="0.2">
      <c r="A105" s="162">
        <f t="shared" si="21"/>
        <v>0</v>
      </c>
      <c r="B105" s="141">
        <f t="shared" si="21"/>
        <v>0</v>
      </c>
      <c r="C105" s="198">
        <f t="shared" ref="C105:D105" si="56">C37</f>
        <v>0</v>
      </c>
      <c r="D105" s="143" t="str">
        <f t="shared" si="56"/>
        <v>C</v>
      </c>
      <c r="E105" s="163">
        <f t="shared" si="23"/>
        <v>0</v>
      </c>
      <c r="F105" s="164">
        <f t="shared" si="24"/>
        <v>0</v>
      </c>
      <c r="G105" s="164">
        <f t="shared" si="25"/>
        <v>0</v>
      </c>
      <c r="H105" s="165">
        <f t="shared" si="26"/>
        <v>0</v>
      </c>
      <c r="I105" s="164">
        <f t="shared" si="27"/>
        <v>0</v>
      </c>
      <c r="J105" s="166">
        <f t="shared" si="28"/>
        <v>0</v>
      </c>
      <c r="K105" s="164">
        <f t="shared" si="29"/>
        <v>0</v>
      </c>
      <c r="L105" s="164">
        <f t="shared" si="30"/>
        <v>0</v>
      </c>
      <c r="M105" s="165">
        <f t="shared" si="31"/>
        <v>0</v>
      </c>
      <c r="N105" s="163">
        <f t="shared" si="32"/>
        <v>0</v>
      </c>
      <c r="O105" s="165">
        <f t="shared" si="33"/>
        <v>0</v>
      </c>
      <c r="P105" s="165">
        <f t="shared" si="34"/>
        <v>0</v>
      </c>
      <c r="Q105" s="177">
        <f t="shared" si="35"/>
        <v>0</v>
      </c>
      <c r="R105" s="179">
        <f t="shared" si="36"/>
        <v>0</v>
      </c>
      <c r="S105" s="180" t="str">
        <f t="shared" si="37"/>
        <v>C</v>
      </c>
      <c r="T105" s="181">
        <f t="shared" si="38"/>
        <v>0</v>
      </c>
      <c r="U105" s="182" t="str">
        <f t="shared" si="39"/>
        <v>C</v>
      </c>
      <c r="V105" s="179">
        <f t="shared" si="40"/>
        <v>0</v>
      </c>
      <c r="W105" s="181">
        <f t="shared" si="41"/>
        <v>0</v>
      </c>
      <c r="X105" s="181">
        <f t="shared" si="42"/>
        <v>0</v>
      </c>
      <c r="Y105" s="183">
        <f t="shared" si="43"/>
        <v>0</v>
      </c>
      <c r="Z105" s="184">
        <f t="shared" si="44"/>
        <v>0</v>
      </c>
      <c r="AA105" s="61"/>
    </row>
    <row r="106" spans="1:27" ht="14.25" customHeight="1" x14ac:dyDescent="0.2">
      <c r="A106" s="30">
        <f t="shared" si="21"/>
        <v>0</v>
      </c>
      <c r="B106" s="64">
        <f t="shared" si="21"/>
        <v>0</v>
      </c>
      <c r="C106" s="16">
        <f t="shared" ref="C106:D106" si="57">C38</f>
        <v>0</v>
      </c>
      <c r="D106" s="33" t="str">
        <f t="shared" si="57"/>
        <v>C</v>
      </c>
      <c r="E106" s="101">
        <f t="shared" si="23"/>
        <v>0</v>
      </c>
      <c r="F106" s="102">
        <f t="shared" si="24"/>
        <v>0</v>
      </c>
      <c r="G106" s="102">
        <f t="shared" si="25"/>
        <v>0</v>
      </c>
      <c r="H106" s="103">
        <f t="shared" si="26"/>
        <v>0</v>
      </c>
      <c r="I106" s="102">
        <f t="shared" si="27"/>
        <v>0</v>
      </c>
      <c r="J106" s="104">
        <f t="shared" si="28"/>
        <v>0</v>
      </c>
      <c r="K106" s="102">
        <f t="shared" si="29"/>
        <v>0</v>
      </c>
      <c r="L106" s="102">
        <f t="shared" si="30"/>
        <v>0</v>
      </c>
      <c r="M106" s="103">
        <f t="shared" si="31"/>
        <v>0</v>
      </c>
      <c r="N106" s="101">
        <f t="shared" si="32"/>
        <v>0</v>
      </c>
      <c r="O106" s="103">
        <f t="shared" si="33"/>
        <v>0</v>
      </c>
      <c r="P106" s="103">
        <f t="shared" si="34"/>
        <v>0</v>
      </c>
      <c r="Q106" s="105">
        <f t="shared" si="35"/>
        <v>0</v>
      </c>
      <c r="R106" s="106">
        <f t="shared" si="36"/>
        <v>0</v>
      </c>
      <c r="S106" s="107" t="str">
        <f t="shared" si="37"/>
        <v>C</v>
      </c>
      <c r="T106" s="108">
        <f t="shared" si="38"/>
        <v>0</v>
      </c>
      <c r="U106" s="109" t="str">
        <f t="shared" si="39"/>
        <v>C</v>
      </c>
      <c r="V106" s="106">
        <f t="shared" si="40"/>
        <v>0</v>
      </c>
      <c r="W106" s="108">
        <f t="shared" si="41"/>
        <v>0</v>
      </c>
      <c r="X106" s="108">
        <f t="shared" si="42"/>
        <v>0</v>
      </c>
      <c r="Y106" s="110">
        <f t="shared" si="43"/>
        <v>0</v>
      </c>
      <c r="Z106" s="111">
        <f t="shared" si="44"/>
        <v>0</v>
      </c>
      <c r="AA106" s="61"/>
    </row>
    <row r="107" spans="1:27" ht="14.25" customHeight="1" x14ac:dyDescent="0.2">
      <c r="A107" s="162">
        <f t="shared" si="21"/>
        <v>0</v>
      </c>
      <c r="B107" s="141">
        <f t="shared" si="21"/>
        <v>0</v>
      </c>
      <c r="C107" s="198">
        <f t="shared" ref="C107:D107" si="58">C39</f>
        <v>0</v>
      </c>
      <c r="D107" s="143" t="str">
        <f t="shared" si="58"/>
        <v>C</v>
      </c>
      <c r="E107" s="163">
        <f t="shared" si="23"/>
        <v>0</v>
      </c>
      <c r="F107" s="164">
        <f t="shared" si="24"/>
        <v>0</v>
      </c>
      <c r="G107" s="164">
        <f t="shared" si="25"/>
        <v>0</v>
      </c>
      <c r="H107" s="165">
        <f t="shared" si="26"/>
        <v>0</v>
      </c>
      <c r="I107" s="164">
        <f t="shared" si="27"/>
        <v>0</v>
      </c>
      <c r="J107" s="166">
        <f t="shared" si="28"/>
        <v>0</v>
      </c>
      <c r="K107" s="164">
        <f t="shared" si="29"/>
        <v>0</v>
      </c>
      <c r="L107" s="164">
        <f t="shared" si="30"/>
        <v>0</v>
      </c>
      <c r="M107" s="165">
        <f t="shared" si="31"/>
        <v>0</v>
      </c>
      <c r="N107" s="163">
        <f t="shared" si="32"/>
        <v>0</v>
      </c>
      <c r="O107" s="165">
        <f t="shared" si="33"/>
        <v>0</v>
      </c>
      <c r="P107" s="165">
        <f t="shared" si="34"/>
        <v>0</v>
      </c>
      <c r="Q107" s="177">
        <f t="shared" si="35"/>
        <v>0</v>
      </c>
      <c r="R107" s="179">
        <f t="shared" si="36"/>
        <v>0</v>
      </c>
      <c r="S107" s="180" t="str">
        <f t="shared" si="37"/>
        <v>C</v>
      </c>
      <c r="T107" s="181">
        <f t="shared" si="38"/>
        <v>0</v>
      </c>
      <c r="U107" s="182" t="str">
        <f t="shared" si="39"/>
        <v>C</v>
      </c>
      <c r="V107" s="179">
        <f t="shared" si="40"/>
        <v>0</v>
      </c>
      <c r="W107" s="181">
        <f t="shared" si="41"/>
        <v>0</v>
      </c>
      <c r="X107" s="181">
        <f t="shared" si="42"/>
        <v>0</v>
      </c>
      <c r="Y107" s="183">
        <f t="shared" si="43"/>
        <v>0</v>
      </c>
      <c r="Z107" s="184">
        <f t="shared" si="44"/>
        <v>0</v>
      </c>
      <c r="AA107" s="61"/>
    </row>
    <row r="108" spans="1:27" ht="14.25" customHeight="1" x14ac:dyDescent="0.2">
      <c r="A108" s="30">
        <f t="shared" si="21"/>
        <v>0</v>
      </c>
      <c r="B108" s="64">
        <f t="shared" si="21"/>
        <v>0</v>
      </c>
      <c r="C108" s="16">
        <f t="shared" ref="C108:D108" si="59">C40</f>
        <v>0</v>
      </c>
      <c r="D108" s="33" t="str">
        <f t="shared" si="59"/>
        <v>C</v>
      </c>
      <c r="E108" s="101">
        <f t="shared" si="23"/>
        <v>0</v>
      </c>
      <c r="F108" s="102">
        <f t="shared" si="24"/>
        <v>0</v>
      </c>
      <c r="G108" s="102">
        <f t="shared" si="25"/>
        <v>0</v>
      </c>
      <c r="H108" s="103">
        <f t="shared" si="26"/>
        <v>0</v>
      </c>
      <c r="I108" s="102">
        <f t="shared" si="27"/>
        <v>0</v>
      </c>
      <c r="J108" s="104">
        <f t="shared" si="28"/>
        <v>0</v>
      </c>
      <c r="K108" s="102">
        <f t="shared" si="29"/>
        <v>0</v>
      </c>
      <c r="L108" s="102">
        <f t="shared" si="30"/>
        <v>0</v>
      </c>
      <c r="M108" s="103">
        <f t="shared" si="31"/>
        <v>0</v>
      </c>
      <c r="N108" s="101">
        <f t="shared" si="32"/>
        <v>0</v>
      </c>
      <c r="O108" s="103">
        <f t="shared" si="33"/>
        <v>0</v>
      </c>
      <c r="P108" s="103">
        <f t="shared" si="34"/>
        <v>0</v>
      </c>
      <c r="Q108" s="105">
        <f t="shared" si="35"/>
        <v>0</v>
      </c>
      <c r="R108" s="106">
        <f t="shared" si="36"/>
        <v>0</v>
      </c>
      <c r="S108" s="107" t="str">
        <f t="shared" si="37"/>
        <v>C</v>
      </c>
      <c r="T108" s="108">
        <f t="shared" si="38"/>
        <v>0</v>
      </c>
      <c r="U108" s="109" t="str">
        <f t="shared" si="39"/>
        <v>C</v>
      </c>
      <c r="V108" s="106">
        <f t="shared" si="40"/>
        <v>0</v>
      </c>
      <c r="W108" s="108">
        <f t="shared" si="41"/>
        <v>0</v>
      </c>
      <c r="X108" s="108">
        <f t="shared" si="42"/>
        <v>0</v>
      </c>
      <c r="Y108" s="110">
        <f t="shared" si="43"/>
        <v>0</v>
      </c>
      <c r="Z108" s="111">
        <f t="shared" si="44"/>
        <v>0</v>
      </c>
      <c r="AA108" s="61"/>
    </row>
    <row r="109" spans="1:27" ht="14.25" customHeight="1" x14ac:dyDescent="0.2">
      <c r="A109" s="162">
        <f t="shared" si="21"/>
        <v>0</v>
      </c>
      <c r="B109" s="141">
        <f t="shared" si="21"/>
        <v>0</v>
      </c>
      <c r="C109" s="198">
        <f t="shared" ref="C109:D109" si="60">C41</f>
        <v>0</v>
      </c>
      <c r="D109" s="143" t="str">
        <f t="shared" si="60"/>
        <v>C</v>
      </c>
      <c r="E109" s="163">
        <f t="shared" si="23"/>
        <v>0</v>
      </c>
      <c r="F109" s="164">
        <f t="shared" si="24"/>
        <v>0</v>
      </c>
      <c r="G109" s="164">
        <f t="shared" si="25"/>
        <v>0</v>
      </c>
      <c r="H109" s="165">
        <f t="shared" si="26"/>
        <v>0</v>
      </c>
      <c r="I109" s="164">
        <f t="shared" si="27"/>
        <v>0</v>
      </c>
      <c r="J109" s="166">
        <f t="shared" si="28"/>
        <v>0</v>
      </c>
      <c r="K109" s="164">
        <f t="shared" si="29"/>
        <v>0</v>
      </c>
      <c r="L109" s="164">
        <f t="shared" si="30"/>
        <v>0</v>
      </c>
      <c r="M109" s="165">
        <f t="shared" si="31"/>
        <v>0</v>
      </c>
      <c r="N109" s="163">
        <f t="shared" si="32"/>
        <v>0</v>
      </c>
      <c r="O109" s="165">
        <f t="shared" si="33"/>
        <v>0</v>
      </c>
      <c r="P109" s="165">
        <f t="shared" si="34"/>
        <v>0</v>
      </c>
      <c r="Q109" s="177">
        <f t="shared" si="35"/>
        <v>0</v>
      </c>
      <c r="R109" s="179">
        <f t="shared" si="36"/>
        <v>0</v>
      </c>
      <c r="S109" s="180" t="str">
        <f t="shared" si="37"/>
        <v>C</v>
      </c>
      <c r="T109" s="181">
        <f t="shared" si="38"/>
        <v>0</v>
      </c>
      <c r="U109" s="182" t="str">
        <f t="shared" si="39"/>
        <v>C</v>
      </c>
      <c r="V109" s="179">
        <f t="shared" si="40"/>
        <v>0</v>
      </c>
      <c r="W109" s="181">
        <f t="shared" si="41"/>
        <v>0</v>
      </c>
      <c r="X109" s="181">
        <f t="shared" si="42"/>
        <v>0</v>
      </c>
      <c r="Y109" s="183">
        <f t="shared" si="43"/>
        <v>0</v>
      </c>
      <c r="Z109" s="184">
        <f t="shared" si="44"/>
        <v>0</v>
      </c>
      <c r="AA109" s="61"/>
    </row>
    <row r="110" spans="1:27" ht="14.25" customHeight="1" x14ac:dyDescent="0.2">
      <c r="A110" s="30">
        <f t="shared" si="21"/>
        <v>0</v>
      </c>
      <c r="B110" s="64">
        <f t="shared" si="21"/>
        <v>0</v>
      </c>
      <c r="C110" s="16">
        <f t="shared" ref="C110:D110" si="61">C42</f>
        <v>0</v>
      </c>
      <c r="D110" s="33" t="str">
        <f t="shared" si="61"/>
        <v>C</v>
      </c>
      <c r="E110" s="101">
        <f t="shared" si="23"/>
        <v>0</v>
      </c>
      <c r="F110" s="102">
        <f t="shared" si="24"/>
        <v>0</v>
      </c>
      <c r="G110" s="102">
        <f t="shared" si="25"/>
        <v>0</v>
      </c>
      <c r="H110" s="103">
        <f t="shared" si="26"/>
        <v>0</v>
      </c>
      <c r="I110" s="102">
        <f t="shared" si="27"/>
        <v>0</v>
      </c>
      <c r="J110" s="104">
        <f t="shared" si="28"/>
        <v>0</v>
      </c>
      <c r="K110" s="102">
        <f t="shared" si="29"/>
        <v>0</v>
      </c>
      <c r="L110" s="102">
        <f t="shared" si="30"/>
        <v>0</v>
      </c>
      <c r="M110" s="103">
        <f t="shared" si="31"/>
        <v>0</v>
      </c>
      <c r="N110" s="101">
        <f t="shared" si="32"/>
        <v>0</v>
      </c>
      <c r="O110" s="103">
        <f t="shared" si="33"/>
        <v>0</v>
      </c>
      <c r="P110" s="103">
        <f t="shared" si="34"/>
        <v>0</v>
      </c>
      <c r="Q110" s="105">
        <f t="shared" si="35"/>
        <v>0</v>
      </c>
      <c r="R110" s="106">
        <f t="shared" si="36"/>
        <v>0</v>
      </c>
      <c r="S110" s="107" t="str">
        <f t="shared" si="37"/>
        <v>C</v>
      </c>
      <c r="T110" s="108">
        <f t="shared" si="38"/>
        <v>0</v>
      </c>
      <c r="U110" s="109" t="str">
        <f t="shared" si="39"/>
        <v>C</v>
      </c>
      <c r="V110" s="106">
        <f t="shared" si="40"/>
        <v>0</v>
      </c>
      <c r="W110" s="108">
        <f t="shared" si="41"/>
        <v>0</v>
      </c>
      <c r="X110" s="108">
        <f t="shared" si="42"/>
        <v>0</v>
      </c>
      <c r="Y110" s="110">
        <f t="shared" si="43"/>
        <v>0</v>
      </c>
      <c r="Z110" s="111">
        <f t="shared" si="44"/>
        <v>0</v>
      </c>
      <c r="AA110" s="61"/>
    </row>
    <row r="111" spans="1:27" ht="14.25" customHeight="1" x14ac:dyDescent="0.2">
      <c r="A111" s="162">
        <f t="shared" si="21"/>
        <v>0</v>
      </c>
      <c r="B111" s="141">
        <f t="shared" si="21"/>
        <v>0</v>
      </c>
      <c r="C111" s="198">
        <f t="shared" ref="C111:D111" si="62">C43</f>
        <v>0</v>
      </c>
      <c r="D111" s="143" t="str">
        <f t="shared" si="62"/>
        <v>C</v>
      </c>
      <c r="E111" s="163">
        <f t="shared" si="23"/>
        <v>0</v>
      </c>
      <c r="F111" s="164">
        <f t="shared" si="24"/>
        <v>0</v>
      </c>
      <c r="G111" s="164">
        <f t="shared" si="25"/>
        <v>0</v>
      </c>
      <c r="H111" s="165">
        <f t="shared" si="26"/>
        <v>0</v>
      </c>
      <c r="I111" s="164">
        <f t="shared" si="27"/>
        <v>0</v>
      </c>
      <c r="J111" s="166">
        <f t="shared" si="28"/>
        <v>0</v>
      </c>
      <c r="K111" s="164">
        <f t="shared" si="29"/>
        <v>0</v>
      </c>
      <c r="L111" s="164">
        <f t="shared" si="30"/>
        <v>0</v>
      </c>
      <c r="M111" s="165">
        <f t="shared" si="31"/>
        <v>0</v>
      </c>
      <c r="N111" s="163">
        <f t="shared" si="32"/>
        <v>0</v>
      </c>
      <c r="O111" s="165">
        <f t="shared" si="33"/>
        <v>0</v>
      </c>
      <c r="P111" s="165">
        <f t="shared" si="34"/>
        <v>0</v>
      </c>
      <c r="Q111" s="177">
        <f t="shared" si="35"/>
        <v>0</v>
      </c>
      <c r="R111" s="179">
        <f t="shared" si="36"/>
        <v>0</v>
      </c>
      <c r="S111" s="180" t="str">
        <f t="shared" si="37"/>
        <v>C</v>
      </c>
      <c r="T111" s="181">
        <f t="shared" si="38"/>
        <v>0</v>
      </c>
      <c r="U111" s="182" t="str">
        <f t="shared" si="39"/>
        <v>C</v>
      </c>
      <c r="V111" s="179">
        <f t="shared" si="40"/>
        <v>0</v>
      </c>
      <c r="W111" s="181">
        <f t="shared" si="41"/>
        <v>0</v>
      </c>
      <c r="X111" s="181">
        <f t="shared" si="42"/>
        <v>0</v>
      </c>
      <c r="Y111" s="183">
        <f t="shared" si="43"/>
        <v>0</v>
      </c>
      <c r="Z111" s="184">
        <f t="shared" si="44"/>
        <v>0</v>
      </c>
      <c r="AA111" s="61"/>
    </row>
    <row r="112" spans="1:27" ht="14.25" customHeight="1" x14ac:dyDescent="0.2">
      <c r="A112" s="30">
        <f t="shared" si="21"/>
        <v>0</v>
      </c>
      <c r="B112" s="64">
        <f t="shared" si="21"/>
        <v>0</v>
      </c>
      <c r="C112" s="16">
        <f t="shared" ref="C112:D112" si="63">C44</f>
        <v>0</v>
      </c>
      <c r="D112" s="33" t="str">
        <f t="shared" si="63"/>
        <v>C</v>
      </c>
      <c r="E112" s="101">
        <f t="shared" si="23"/>
        <v>0</v>
      </c>
      <c r="F112" s="102">
        <f t="shared" si="24"/>
        <v>0</v>
      </c>
      <c r="G112" s="102">
        <f t="shared" si="25"/>
        <v>0</v>
      </c>
      <c r="H112" s="103">
        <f t="shared" si="26"/>
        <v>0</v>
      </c>
      <c r="I112" s="102">
        <f t="shared" si="27"/>
        <v>0</v>
      </c>
      <c r="J112" s="104">
        <f t="shared" si="28"/>
        <v>0</v>
      </c>
      <c r="K112" s="102">
        <f t="shared" si="29"/>
        <v>0</v>
      </c>
      <c r="L112" s="102">
        <f t="shared" si="30"/>
        <v>0</v>
      </c>
      <c r="M112" s="103">
        <f t="shared" si="31"/>
        <v>0</v>
      </c>
      <c r="N112" s="101">
        <f t="shared" si="32"/>
        <v>0</v>
      </c>
      <c r="O112" s="103">
        <f t="shared" si="33"/>
        <v>0</v>
      </c>
      <c r="P112" s="103">
        <f t="shared" si="34"/>
        <v>0</v>
      </c>
      <c r="Q112" s="105">
        <f t="shared" si="35"/>
        <v>0</v>
      </c>
      <c r="R112" s="106">
        <f t="shared" si="36"/>
        <v>0</v>
      </c>
      <c r="S112" s="107" t="str">
        <f t="shared" si="37"/>
        <v>C</v>
      </c>
      <c r="T112" s="108">
        <f t="shared" si="38"/>
        <v>0</v>
      </c>
      <c r="U112" s="109" t="str">
        <f t="shared" si="39"/>
        <v>C</v>
      </c>
      <c r="V112" s="106">
        <f t="shared" si="40"/>
        <v>0</v>
      </c>
      <c r="W112" s="108">
        <f t="shared" si="41"/>
        <v>0</v>
      </c>
      <c r="X112" s="108">
        <f t="shared" si="42"/>
        <v>0</v>
      </c>
      <c r="Y112" s="110">
        <f t="shared" si="43"/>
        <v>0</v>
      </c>
      <c r="Z112" s="111">
        <f t="shared" si="44"/>
        <v>0</v>
      </c>
      <c r="AA112" s="61"/>
    </row>
    <row r="113" spans="1:27" ht="14.25" customHeight="1" x14ac:dyDescent="0.2">
      <c r="A113" s="162">
        <f t="shared" si="21"/>
        <v>0</v>
      </c>
      <c r="B113" s="141">
        <f t="shared" si="21"/>
        <v>0</v>
      </c>
      <c r="C113" s="198">
        <f t="shared" ref="C113:D113" si="64">C45</f>
        <v>0</v>
      </c>
      <c r="D113" s="143" t="str">
        <f t="shared" si="64"/>
        <v>C</v>
      </c>
      <c r="E113" s="163">
        <f t="shared" si="23"/>
        <v>0</v>
      </c>
      <c r="F113" s="164">
        <f t="shared" si="24"/>
        <v>0</v>
      </c>
      <c r="G113" s="164">
        <f t="shared" si="25"/>
        <v>0</v>
      </c>
      <c r="H113" s="165">
        <f t="shared" si="26"/>
        <v>0</v>
      </c>
      <c r="I113" s="164">
        <f t="shared" si="27"/>
        <v>0</v>
      </c>
      <c r="J113" s="166">
        <f t="shared" si="28"/>
        <v>0</v>
      </c>
      <c r="K113" s="164">
        <f t="shared" si="29"/>
        <v>0</v>
      </c>
      <c r="L113" s="164">
        <f t="shared" si="30"/>
        <v>0</v>
      </c>
      <c r="M113" s="165">
        <f t="shared" si="31"/>
        <v>0</v>
      </c>
      <c r="N113" s="163">
        <f t="shared" si="32"/>
        <v>0</v>
      </c>
      <c r="O113" s="165">
        <f t="shared" si="33"/>
        <v>0</v>
      </c>
      <c r="P113" s="165">
        <f t="shared" si="34"/>
        <v>0</v>
      </c>
      <c r="Q113" s="177">
        <f t="shared" si="35"/>
        <v>0</v>
      </c>
      <c r="R113" s="179">
        <f t="shared" si="36"/>
        <v>0</v>
      </c>
      <c r="S113" s="180" t="str">
        <f t="shared" si="37"/>
        <v>C</v>
      </c>
      <c r="T113" s="181">
        <f t="shared" si="38"/>
        <v>0</v>
      </c>
      <c r="U113" s="182" t="str">
        <f t="shared" si="39"/>
        <v>C</v>
      </c>
      <c r="V113" s="179">
        <f t="shared" si="40"/>
        <v>0</v>
      </c>
      <c r="W113" s="181">
        <f t="shared" si="41"/>
        <v>0</v>
      </c>
      <c r="X113" s="181">
        <f t="shared" si="42"/>
        <v>0</v>
      </c>
      <c r="Y113" s="183">
        <f t="shared" si="43"/>
        <v>0</v>
      </c>
      <c r="Z113" s="184">
        <f t="shared" si="44"/>
        <v>0</v>
      </c>
      <c r="AA113" s="61"/>
    </row>
    <row r="114" spans="1:27" ht="14.25" customHeight="1" x14ac:dyDescent="0.2">
      <c r="A114" s="30">
        <f t="shared" si="21"/>
        <v>0</v>
      </c>
      <c r="B114" s="64">
        <f t="shared" si="21"/>
        <v>0</v>
      </c>
      <c r="C114" s="16">
        <f t="shared" ref="C114:D114" si="65">C46</f>
        <v>0</v>
      </c>
      <c r="D114" s="33" t="str">
        <f t="shared" si="65"/>
        <v>C</v>
      </c>
      <c r="E114" s="101">
        <f t="shared" si="23"/>
        <v>0</v>
      </c>
      <c r="F114" s="102">
        <f t="shared" si="24"/>
        <v>0</v>
      </c>
      <c r="G114" s="102">
        <f t="shared" si="25"/>
        <v>0</v>
      </c>
      <c r="H114" s="103">
        <f t="shared" si="26"/>
        <v>0</v>
      </c>
      <c r="I114" s="102">
        <f t="shared" si="27"/>
        <v>0</v>
      </c>
      <c r="J114" s="104">
        <f t="shared" si="28"/>
        <v>0</v>
      </c>
      <c r="K114" s="102">
        <f t="shared" si="29"/>
        <v>0</v>
      </c>
      <c r="L114" s="102">
        <f t="shared" si="30"/>
        <v>0</v>
      </c>
      <c r="M114" s="103">
        <f t="shared" si="31"/>
        <v>0</v>
      </c>
      <c r="N114" s="101">
        <f t="shared" si="32"/>
        <v>0</v>
      </c>
      <c r="O114" s="103">
        <f t="shared" si="33"/>
        <v>0</v>
      </c>
      <c r="P114" s="103">
        <f t="shared" si="34"/>
        <v>0</v>
      </c>
      <c r="Q114" s="105">
        <f t="shared" si="35"/>
        <v>0</v>
      </c>
      <c r="R114" s="106">
        <f t="shared" si="36"/>
        <v>0</v>
      </c>
      <c r="S114" s="107" t="str">
        <f t="shared" si="37"/>
        <v>C</v>
      </c>
      <c r="T114" s="108">
        <f t="shared" si="38"/>
        <v>0</v>
      </c>
      <c r="U114" s="109" t="str">
        <f t="shared" si="39"/>
        <v>C</v>
      </c>
      <c r="V114" s="106">
        <f t="shared" si="40"/>
        <v>0</v>
      </c>
      <c r="W114" s="108">
        <f t="shared" si="41"/>
        <v>0</v>
      </c>
      <c r="X114" s="108">
        <f t="shared" si="42"/>
        <v>0</v>
      </c>
      <c r="Y114" s="110">
        <f t="shared" si="43"/>
        <v>0</v>
      </c>
      <c r="Z114" s="111">
        <f t="shared" si="44"/>
        <v>0</v>
      </c>
      <c r="AA114" s="61"/>
    </row>
    <row r="115" spans="1:27" ht="14.25" customHeight="1" x14ac:dyDescent="0.2">
      <c r="A115" s="162">
        <f t="shared" si="21"/>
        <v>0</v>
      </c>
      <c r="B115" s="141">
        <f t="shared" si="21"/>
        <v>0</v>
      </c>
      <c r="C115" s="198">
        <f t="shared" ref="C115:D115" si="66">C47</f>
        <v>0</v>
      </c>
      <c r="D115" s="143" t="str">
        <f t="shared" si="66"/>
        <v>C</v>
      </c>
      <c r="E115" s="163">
        <f t="shared" si="23"/>
        <v>0</v>
      </c>
      <c r="F115" s="164">
        <f t="shared" si="24"/>
        <v>0</v>
      </c>
      <c r="G115" s="164">
        <f t="shared" si="25"/>
        <v>0</v>
      </c>
      <c r="H115" s="165">
        <f t="shared" si="26"/>
        <v>0</v>
      </c>
      <c r="I115" s="164">
        <f t="shared" si="27"/>
        <v>0</v>
      </c>
      <c r="J115" s="166">
        <f t="shared" si="28"/>
        <v>0</v>
      </c>
      <c r="K115" s="164">
        <f t="shared" si="29"/>
        <v>0</v>
      </c>
      <c r="L115" s="164">
        <f t="shared" si="30"/>
        <v>0</v>
      </c>
      <c r="M115" s="165">
        <f t="shared" si="31"/>
        <v>0</v>
      </c>
      <c r="N115" s="163">
        <f t="shared" si="32"/>
        <v>0</v>
      </c>
      <c r="O115" s="165">
        <f t="shared" si="33"/>
        <v>0</v>
      </c>
      <c r="P115" s="165">
        <f t="shared" si="34"/>
        <v>0</v>
      </c>
      <c r="Q115" s="177">
        <f t="shared" si="35"/>
        <v>0</v>
      </c>
      <c r="R115" s="179">
        <f t="shared" si="36"/>
        <v>0</v>
      </c>
      <c r="S115" s="180" t="str">
        <f t="shared" si="37"/>
        <v>C</v>
      </c>
      <c r="T115" s="181">
        <f t="shared" si="38"/>
        <v>0</v>
      </c>
      <c r="U115" s="182" t="str">
        <f t="shared" si="39"/>
        <v>C</v>
      </c>
      <c r="V115" s="179">
        <f t="shared" si="40"/>
        <v>0</v>
      </c>
      <c r="W115" s="181">
        <f t="shared" si="41"/>
        <v>0</v>
      </c>
      <c r="X115" s="181">
        <f t="shared" si="42"/>
        <v>0</v>
      </c>
      <c r="Y115" s="183">
        <f t="shared" si="43"/>
        <v>0</v>
      </c>
      <c r="Z115" s="184">
        <f t="shared" si="44"/>
        <v>0</v>
      </c>
      <c r="AA115" s="61"/>
    </row>
    <row r="116" spans="1:27" ht="14.25" customHeight="1" x14ac:dyDescent="0.2">
      <c r="A116" s="30">
        <f t="shared" si="21"/>
        <v>0</v>
      </c>
      <c r="B116" s="64">
        <f t="shared" si="21"/>
        <v>0</v>
      </c>
      <c r="C116" s="16">
        <f t="shared" ref="C116:D116" si="67">C48</f>
        <v>0</v>
      </c>
      <c r="D116" s="33" t="str">
        <f t="shared" si="67"/>
        <v>C</v>
      </c>
      <c r="E116" s="101">
        <f t="shared" si="23"/>
        <v>0</v>
      </c>
      <c r="F116" s="102">
        <f t="shared" si="24"/>
        <v>0</v>
      </c>
      <c r="G116" s="102">
        <f t="shared" si="25"/>
        <v>0</v>
      </c>
      <c r="H116" s="103">
        <f t="shared" si="26"/>
        <v>0</v>
      </c>
      <c r="I116" s="102">
        <f t="shared" si="27"/>
        <v>0</v>
      </c>
      <c r="J116" s="104">
        <f t="shared" si="28"/>
        <v>0</v>
      </c>
      <c r="K116" s="102">
        <f t="shared" si="29"/>
        <v>0</v>
      </c>
      <c r="L116" s="102">
        <f t="shared" si="30"/>
        <v>0</v>
      </c>
      <c r="M116" s="103">
        <f t="shared" si="31"/>
        <v>0</v>
      </c>
      <c r="N116" s="101">
        <f t="shared" si="32"/>
        <v>0</v>
      </c>
      <c r="O116" s="103">
        <f t="shared" si="33"/>
        <v>0</v>
      </c>
      <c r="P116" s="103">
        <f t="shared" si="34"/>
        <v>0</v>
      </c>
      <c r="Q116" s="105">
        <f t="shared" si="35"/>
        <v>0</v>
      </c>
      <c r="R116" s="106">
        <f t="shared" si="36"/>
        <v>0</v>
      </c>
      <c r="S116" s="107" t="str">
        <f t="shared" si="37"/>
        <v>C</v>
      </c>
      <c r="T116" s="108">
        <f t="shared" si="38"/>
        <v>0</v>
      </c>
      <c r="U116" s="109" t="str">
        <f t="shared" si="39"/>
        <v>C</v>
      </c>
      <c r="V116" s="106">
        <f t="shared" si="40"/>
        <v>0</v>
      </c>
      <c r="W116" s="108">
        <f t="shared" si="41"/>
        <v>0</v>
      </c>
      <c r="X116" s="108">
        <f t="shared" si="42"/>
        <v>0</v>
      </c>
      <c r="Y116" s="110">
        <f t="shared" si="43"/>
        <v>0</v>
      </c>
      <c r="Z116" s="111">
        <f t="shared" si="44"/>
        <v>0</v>
      </c>
      <c r="AA116" s="61"/>
    </row>
    <row r="117" spans="1:27" ht="14.25" customHeight="1" x14ac:dyDescent="0.2">
      <c r="A117" s="162">
        <f t="shared" si="21"/>
        <v>0</v>
      </c>
      <c r="B117" s="141">
        <f t="shared" si="21"/>
        <v>0</v>
      </c>
      <c r="C117" s="198">
        <f t="shared" ref="C117:D117" si="68">C49</f>
        <v>0</v>
      </c>
      <c r="D117" s="143" t="str">
        <f t="shared" si="68"/>
        <v>C</v>
      </c>
      <c r="E117" s="163">
        <f t="shared" si="23"/>
        <v>0</v>
      </c>
      <c r="F117" s="164">
        <f t="shared" si="24"/>
        <v>0</v>
      </c>
      <c r="G117" s="164">
        <f t="shared" si="25"/>
        <v>0</v>
      </c>
      <c r="H117" s="165">
        <f t="shared" si="26"/>
        <v>0</v>
      </c>
      <c r="I117" s="164">
        <f t="shared" si="27"/>
        <v>0</v>
      </c>
      <c r="J117" s="166">
        <f t="shared" si="28"/>
        <v>0</v>
      </c>
      <c r="K117" s="164">
        <f t="shared" si="29"/>
        <v>0</v>
      </c>
      <c r="L117" s="164">
        <f t="shared" si="30"/>
        <v>0</v>
      </c>
      <c r="M117" s="165">
        <f t="shared" si="31"/>
        <v>0</v>
      </c>
      <c r="N117" s="163">
        <f t="shared" si="32"/>
        <v>0</v>
      </c>
      <c r="O117" s="165">
        <f t="shared" si="33"/>
        <v>0</v>
      </c>
      <c r="P117" s="165">
        <f t="shared" si="34"/>
        <v>0</v>
      </c>
      <c r="Q117" s="177">
        <f t="shared" si="35"/>
        <v>0</v>
      </c>
      <c r="R117" s="179">
        <f t="shared" si="36"/>
        <v>0</v>
      </c>
      <c r="S117" s="180" t="str">
        <f t="shared" si="37"/>
        <v>C</v>
      </c>
      <c r="T117" s="181">
        <f t="shared" si="38"/>
        <v>0</v>
      </c>
      <c r="U117" s="182" t="str">
        <f t="shared" si="39"/>
        <v>C</v>
      </c>
      <c r="V117" s="179">
        <f t="shared" si="40"/>
        <v>0</v>
      </c>
      <c r="W117" s="181">
        <f t="shared" si="41"/>
        <v>0</v>
      </c>
      <c r="X117" s="181">
        <f t="shared" si="42"/>
        <v>0</v>
      </c>
      <c r="Y117" s="183">
        <f t="shared" si="43"/>
        <v>0</v>
      </c>
      <c r="Z117" s="184">
        <f t="shared" si="44"/>
        <v>0</v>
      </c>
      <c r="AA117" s="61"/>
    </row>
    <row r="118" spans="1:27" ht="14.25" customHeight="1" x14ac:dyDescent="0.2">
      <c r="A118" s="30">
        <f t="shared" si="21"/>
        <v>0</v>
      </c>
      <c r="B118" s="64">
        <f t="shared" si="21"/>
        <v>0</v>
      </c>
      <c r="C118" s="16">
        <f t="shared" ref="C118:D118" si="69">C50</f>
        <v>0</v>
      </c>
      <c r="D118" s="33" t="str">
        <f t="shared" si="69"/>
        <v>C</v>
      </c>
      <c r="E118" s="101">
        <f t="shared" si="23"/>
        <v>0</v>
      </c>
      <c r="F118" s="102">
        <f t="shared" si="24"/>
        <v>0</v>
      </c>
      <c r="G118" s="102">
        <f t="shared" si="25"/>
        <v>0</v>
      </c>
      <c r="H118" s="103">
        <f t="shared" si="26"/>
        <v>0</v>
      </c>
      <c r="I118" s="102">
        <f t="shared" si="27"/>
        <v>0</v>
      </c>
      <c r="J118" s="104">
        <f t="shared" si="28"/>
        <v>0</v>
      </c>
      <c r="K118" s="102">
        <f t="shared" si="29"/>
        <v>0</v>
      </c>
      <c r="L118" s="102">
        <f t="shared" si="30"/>
        <v>0</v>
      </c>
      <c r="M118" s="103">
        <f t="shared" si="31"/>
        <v>0</v>
      </c>
      <c r="N118" s="101">
        <f t="shared" si="32"/>
        <v>0</v>
      </c>
      <c r="O118" s="103">
        <f t="shared" si="33"/>
        <v>0</v>
      </c>
      <c r="P118" s="103">
        <f t="shared" si="34"/>
        <v>0</v>
      </c>
      <c r="Q118" s="105">
        <f t="shared" si="35"/>
        <v>0</v>
      </c>
      <c r="R118" s="106">
        <f t="shared" si="36"/>
        <v>0</v>
      </c>
      <c r="S118" s="107" t="str">
        <f t="shared" si="37"/>
        <v>C</v>
      </c>
      <c r="T118" s="108">
        <f t="shared" si="38"/>
        <v>0</v>
      </c>
      <c r="U118" s="109" t="str">
        <f t="shared" si="39"/>
        <v>C</v>
      </c>
      <c r="V118" s="106">
        <f t="shared" si="40"/>
        <v>0</v>
      </c>
      <c r="W118" s="108">
        <f t="shared" si="41"/>
        <v>0</v>
      </c>
      <c r="X118" s="108">
        <f t="shared" si="42"/>
        <v>0</v>
      </c>
      <c r="Y118" s="110">
        <f t="shared" si="43"/>
        <v>0</v>
      </c>
      <c r="Z118" s="111">
        <f t="shared" si="44"/>
        <v>0</v>
      </c>
      <c r="AA118" s="61"/>
    </row>
    <row r="119" spans="1:27" ht="14.25" customHeight="1" x14ac:dyDescent="0.2">
      <c r="A119" s="162">
        <f t="shared" si="21"/>
        <v>0</v>
      </c>
      <c r="B119" s="141">
        <f t="shared" si="21"/>
        <v>0</v>
      </c>
      <c r="C119" s="198">
        <f t="shared" ref="C119:D119" si="70">C51</f>
        <v>0</v>
      </c>
      <c r="D119" s="143" t="str">
        <f t="shared" si="70"/>
        <v>C</v>
      </c>
      <c r="E119" s="163">
        <f t="shared" si="23"/>
        <v>0</v>
      </c>
      <c r="F119" s="164">
        <f t="shared" si="24"/>
        <v>0</v>
      </c>
      <c r="G119" s="164">
        <f t="shared" si="25"/>
        <v>0</v>
      </c>
      <c r="H119" s="165">
        <f t="shared" si="26"/>
        <v>0</v>
      </c>
      <c r="I119" s="164">
        <f t="shared" si="27"/>
        <v>0</v>
      </c>
      <c r="J119" s="166">
        <f t="shared" si="28"/>
        <v>0</v>
      </c>
      <c r="K119" s="164">
        <f t="shared" si="29"/>
        <v>0</v>
      </c>
      <c r="L119" s="164">
        <f t="shared" si="30"/>
        <v>0</v>
      </c>
      <c r="M119" s="165">
        <f t="shared" si="31"/>
        <v>0</v>
      </c>
      <c r="N119" s="163">
        <f t="shared" si="32"/>
        <v>0</v>
      </c>
      <c r="O119" s="165">
        <f t="shared" si="33"/>
        <v>0</v>
      </c>
      <c r="P119" s="165">
        <f t="shared" si="34"/>
        <v>0</v>
      </c>
      <c r="Q119" s="177">
        <f t="shared" si="35"/>
        <v>0</v>
      </c>
      <c r="R119" s="179">
        <f t="shared" si="36"/>
        <v>0</v>
      </c>
      <c r="S119" s="180" t="str">
        <f t="shared" si="37"/>
        <v>C</v>
      </c>
      <c r="T119" s="181">
        <f t="shared" si="38"/>
        <v>0</v>
      </c>
      <c r="U119" s="182" t="str">
        <f t="shared" si="39"/>
        <v>C</v>
      </c>
      <c r="V119" s="179">
        <f t="shared" si="40"/>
        <v>0</v>
      </c>
      <c r="W119" s="181">
        <f t="shared" si="41"/>
        <v>0</v>
      </c>
      <c r="X119" s="181">
        <f t="shared" si="42"/>
        <v>0</v>
      </c>
      <c r="Y119" s="183">
        <f t="shared" si="43"/>
        <v>0</v>
      </c>
      <c r="Z119" s="184">
        <f t="shared" si="44"/>
        <v>0</v>
      </c>
      <c r="AA119" s="61"/>
    </row>
    <row r="120" spans="1:27" ht="14.25" customHeight="1" x14ac:dyDescent="0.2">
      <c r="A120" s="30">
        <f t="shared" si="21"/>
        <v>0</v>
      </c>
      <c r="B120" s="64">
        <f t="shared" si="21"/>
        <v>0</v>
      </c>
      <c r="C120" s="16">
        <f t="shared" ref="C120:D120" si="71">C52</f>
        <v>0</v>
      </c>
      <c r="D120" s="33" t="str">
        <f t="shared" si="71"/>
        <v>C</v>
      </c>
      <c r="E120" s="101">
        <f t="shared" si="23"/>
        <v>0</v>
      </c>
      <c r="F120" s="102">
        <f t="shared" si="24"/>
        <v>0</v>
      </c>
      <c r="G120" s="102">
        <f t="shared" si="25"/>
        <v>0</v>
      </c>
      <c r="H120" s="103">
        <f t="shared" si="26"/>
        <v>0</v>
      </c>
      <c r="I120" s="102">
        <f t="shared" si="27"/>
        <v>0</v>
      </c>
      <c r="J120" s="104">
        <f t="shared" si="28"/>
        <v>0</v>
      </c>
      <c r="K120" s="102">
        <f t="shared" si="29"/>
        <v>0</v>
      </c>
      <c r="L120" s="102">
        <f t="shared" si="30"/>
        <v>0</v>
      </c>
      <c r="M120" s="103">
        <f t="shared" si="31"/>
        <v>0</v>
      </c>
      <c r="N120" s="101">
        <f t="shared" si="32"/>
        <v>0</v>
      </c>
      <c r="O120" s="103">
        <f t="shared" si="33"/>
        <v>0</v>
      </c>
      <c r="P120" s="103">
        <f t="shared" si="34"/>
        <v>0</v>
      </c>
      <c r="Q120" s="105">
        <f t="shared" si="35"/>
        <v>0</v>
      </c>
      <c r="R120" s="106">
        <f t="shared" si="36"/>
        <v>0</v>
      </c>
      <c r="S120" s="107" t="str">
        <f t="shared" si="37"/>
        <v>C</v>
      </c>
      <c r="T120" s="108">
        <f t="shared" si="38"/>
        <v>0</v>
      </c>
      <c r="U120" s="109" t="str">
        <f t="shared" si="39"/>
        <v>C</v>
      </c>
      <c r="V120" s="106">
        <f t="shared" si="40"/>
        <v>0</v>
      </c>
      <c r="W120" s="108">
        <f t="shared" si="41"/>
        <v>0</v>
      </c>
      <c r="X120" s="108">
        <f t="shared" si="42"/>
        <v>0</v>
      </c>
      <c r="Y120" s="110">
        <f t="shared" si="43"/>
        <v>0</v>
      </c>
      <c r="Z120" s="111">
        <f t="shared" si="44"/>
        <v>0</v>
      </c>
      <c r="AA120" s="61"/>
    </row>
    <row r="121" spans="1:27" ht="14.25" customHeight="1" x14ac:dyDescent="0.2">
      <c r="A121" s="162">
        <f t="shared" si="21"/>
        <v>0</v>
      </c>
      <c r="B121" s="141">
        <f t="shared" si="21"/>
        <v>0</v>
      </c>
      <c r="C121" s="198">
        <f t="shared" ref="C121:D121" si="72">C53</f>
        <v>0</v>
      </c>
      <c r="D121" s="143" t="str">
        <f t="shared" si="72"/>
        <v>C</v>
      </c>
      <c r="E121" s="163">
        <f t="shared" si="23"/>
        <v>0</v>
      </c>
      <c r="F121" s="164">
        <f t="shared" si="24"/>
        <v>0</v>
      </c>
      <c r="G121" s="164">
        <f t="shared" si="25"/>
        <v>0</v>
      </c>
      <c r="H121" s="165">
        <f t="shared" si="26"/>
        <v>0</v>
      </c>
      <c r="I121" s="164">
        <f t="shared" si="27"/>
        <v>0</v>
      </c>
      <c r="J121" s="166">
        <f t="shared" si="28"/>
        <v>0</v>
      </c>
      <c r="K121" s="164">
        <f t="shared" si="29"/>
        <v>0</v>
      </c>
      <c r="L121" s="164">
        <f t="shared" si="30"/>
        <v>0</v>
      </c>
      <c r="M121" s="165">
        <f t="shared" si="31"/>
        <v>0</v>
      </c>
      <c r="N121" s="163">
        <f t="shared" si="32"/>
        <v>0</v>
      </c>
      <c r="O121" s="165">
        <f t="shared" si="33"/>
        <v>0</v>
      </c>
      <c r="P121" s="165">
        <f t="shared" si="34"/>
        <v>0</v>
      </c>
      <c r="Q121" s="177">
        <f t="shared" si="35"/>
        <v>0</v>
      </c>
      <c r="R121" s="179">
        <f t="shared" si="36"/>
        <v>0</v>
      </c>
      <c r="S121" s="180" t="str">
        <f t="shared" si="37"/>
        <v>C</v>
      </c>
      <c r="T121" s="181">
        <f t="shared" si="38"/>
        <v>0</v>
      </c>
      <c r="U121" s="182" t="str">
        <f t="shared" si="39"/>
        <v>C</v>
      </c>
      <c r="V121" s="179">
        <f t="shared" si="40"/>
        <v>0</v>
      </c>
      <c r="W121" s="181">
        <f t="shared" si="41"/>
        <v>0</v>
      </c>
      <c r="X121" s="181">
        <f t="shared" si="42"/>
        <v>0</v>
      </c>
      <c r="Y121" s="183">
        <f t="shared" si="43"/>
        <v>0</v>
      </c>
      <c r="Z121" s="184">
        <f t="shared" si="44"/>
        <v>0</v>
      </c>
      <c r="AA121" s="61"/>
    </row>
    <row r="122" spans="1:27" ht="14.25" customHeight="1" x14ac:dyDescent="0.2">
      <c r="A122" s="30">
        <f t="shared" si="21"/>
        <v>0</v>
      </c>
      <c r="B122" s="64">
        <f t="shared" si="21"/>
        <v>0</v>
      </c>
      <c r="C122" s="16">
        <f t="shared" ref="C122:D122" si="73">C54</f>
        <v>0</v>
      </c>
      <c r="D122" s="33" t="str">
        <f t="shared" si="73"/>
        <v>C</v>
      </c>
      <c r="E122" s="101">
        <f t="shared" si="23"/>
        <v>0</v>
      </c>
      <c r="F122" s="102">
        <f t="shared" si="24"/>
        <v>0</v>
      </c>
      <c r="G122" s="102">
        <f t="shared" si="25"/>
        <v>0</v>
      </c>
      <c r="H122" s="103">
        <f t="shared" si="26"/>
        <v>0</v>
      </c>
      <c r="I122" s="102">
        <f t="shared" si="27"/>
        <v>0</v>
      </c>
      <c r="J122" s="104">
        <f t="shared" si="28"/>
        <v>0</v>
      </c>
      <c r="K122" s="102">
        <f t="shared" si="29"/>
        <v>0</v>
      </c>
      <c r="L122" s="102">
        <f t="shared" si="30"/>
        <v>0</v>
      </c>
      <c r="M122" s="103">
        <f t="shared" si="31"/>
        <v>0</v>
      </c>
      <c r="N122" s="101">
        <f t="shared" si="32"/>
        <v>0</v>
      </c>
      <c r="O122" s="103">
        <f t="shared" si="33"/>
        <v>0</v>
      </c>
      <c r="P122" s="103">
        <f t="shared" si="34"/>
        <v>0</v>
      </c>
      <c r="Q122" s="105">
        <f t="shared" si="35"/>
        <v>0</v>
      </c>
      <c r="R122" s="106">
        <f t="shared" si="36"/>
        <v>0</v>
      </c>
      <c r="S122" s="107" t="str">
        <f t="shared" si="37"/>
        <v>C</v>
      </c>
      <c r="T122" s="108">
        <f t="shared" si="38"/>
        <v>0</v>
      </c>
      <c r="U122" s="109" t="str">
        <f t="shared" si="39"/>
        <v>C</v>
      </c>
      <c r="V122" s="106">
        <f t="shared" si="40"/>
        <v>0</v>
      </c>
      <c r="W122" s="108">
        <f t="shared" si="41"/>
        <v>0</v>
      </c>
      <c r="X122" s="108">
        <f t="shared" si="42"/>
        <v>0</v>
      </c>
      <c r="Y122" s="110">
        <f t="shared" si="43"/>
        <v>0</v>
      </c>
      <c r="Z122" s="111">
        <f t="shared" si="44"/>
        <v>0</v>
      </c>
      <c r="AA122" s="61"/>
    </row>
    <row r="123" spans="1:27" ht="14.25" customHeight="1" x14ac:dyDescent="0.2">
      <c r="A123" s="162">
        <f t="shared" si="21"/>
        <v>0</v>
      </c>
      <c r="B123" s="141">
        <f t="shared" si="21"/>
        <v>0</v>
      </c>
      <c r="C123" s="198">
        <f t="shared" ref="C123:D123" si="74">C55</f>
        <v>0</v>
      </c>
      <c r="D123" s="143" t="str">
        <f t="shared" si="74"/>
        <v>C</v>
      </c>
      <c r="E123" s="163">
        <f t="shared" si="23"/>
        <v>0</v>
      </c>
      <c r="F123" s="164">
        <f t="shared" si="24"/>
        <v>0</v>
      </c>
      <c r="G123" s="164">
        <f t="shared" si="25"/>
        <v>0</v>
      </c>
      <c r="H123" s="165">
        <f t="shared" si="26"/>
        <v>0</v>
      </c>
      <c r="I123" s="164">
        <f t="shared" si="27"/>
        <v>0</v>
      </c>
      <c r="J123" s="166">
        <f t="shared" si="28"/>
        <v>0</v>
      </c>
      <c r="K123" s="164">
        <f t="shared" si="29"/>
        <v>0</v>
      </c>
      <c r="L123" s="164">
        <f t="shared" si="30"/>
        <v>0</v>
      </c>
      <c r="M123" s="165">
        <f t="shared" si="31"/>
        <v>0</v>
      </c>
      <c r="N123" s="163">
        <f t="shared" si="32"/>
        <v>0</v>
      </c>
      <c r="O123" s="165">
        <f t="shared" si="33"/>
        <v>0</v>
      </c>
      <c r="P123" s="165">
        <f t="shared" si="34"/>
        <v>0</v>
      </c>
      <c r="Q123" s="177">
        <f t="shared" si="35"/>
        <v>0</v>
      </c>
      <c r="R123" s="179">
        <f t="shared" si="36"/>
        <v>0</v>
      </c>
      <c r="S123" s="180" t="str">
        <f t="shared" si="37"/>
        <v>C</v>
      </c>
      <c r="T123" s="181">
        <f t="shared" si="38"/>
        <v>0</v>
      </c>
      <c r="U123" s="182" t="str">
        <f t="shared" si="39"/>
        <v>C</v>
      </c>
      <c r="V123" s="179">
        <f t="shared" si="40"/>
        <v>0</v>
      </c>
      <c r="W123" s="181">
        <f t="shared" si="41"/>
        <v>0</v>
      </c>
      <c r="X123" s="181">
        <f t="shared" si="42"/>
        <v>0</v>
      </c>
      <c r="Y123" s="183">
        <f t="shared" si="43"/>
        <v>0</v>
      </c>
      <c r="Z123" s="184">
        <f t="shared" si="44"/>
        <v>0</v>
      </c>
      <c r="AA123" s="61"/>
    </row>
    <row r="124" spans="1:27" ht="14.25" customHeight="1" x14ac:dyDescent="0.2">
      <c r="A124" s="30">
        <f t="shared" si="21"/>
        <v>0</v>
      </c>
      <c r="B124" s="64">
        <f t="shared" si="21"/>
        <v>0</v>
      </c>
      <c r="C124" s="16">
        <f t="shared" ref="C124:D124" si="75">C56</f>
        <v>0</v>
      </c>
      <c r="D124" s="33" t="str">
        <f t="shared" si="75"/>
        <v>C</v>
      </c>
      <c r="E124" s="101">
        <f t="shared" si="23"/>
        <v>0</v>
      </c>
      <c r="F124" s="102">
        <f t="shared" si="24"/>
        <v>0</v>
      </c>
      <c r="G124" s="102">
        <f t="shared" si="25"/>
        <v>0</v>
      </c>
      <c r="H124" s="103">
        <f t="shared" si="26"/>
        <v>0</v>
      </c>
      <c r="I124" s="102">
        <f t="shared" si="27"/>
        <v>0</v>
      </c>
      <c r="J124" s="104">
        <f t="shared" si="28"/>
        <v>0</v>
      </c>
      <c r="K124" s="102">
        <f t="shared" si="29"/>
        <v>0</v>
      </c>
      <c r="L124" s="102">
        <f t="shared" si="30"/>
        <v>0</v>
      </c>
      <c r="M124" s="103">
        <f t="shared" si="31"/>
        <v>0</v>
      </c>
      <c r="N124" s="101">
        <f t="shared" si="32"/>
        <v>0</v>
      </c>
      <c r="O124" s="103">
        <f t="shared" si="33"/>
        <v>0</v>
      </c>
      <c r="P124" s="103">
        <f t="shared" si="34"/>
        <v>0</v>
      </c>
      <c r="Q124" s="105">
        <f t="shared" si="35"/>
        <v>0</v>
      </c>
      <c r="R124" s="106">
        <f t="shared" si="36"/>
        <v>0</v>
      </c>
      <c r="S124" s="107" t="str">
        <f t="shared" si="37"/>
        <v>C</v>
      </c>
      <c r="T124" s="108">
        <f t="shared" si="38"/>
        <v>0</v>
      </c>
      <c r="U124" s="109" t="str">
        <f t="shared" si="39"/>
        <v>C</v>
      </c>
      <c r="V124" s="106">
        <f t="shared" si="40"/>
        <v>0</v>
      </c>
      <c r="W124" s="108">
        <f t="shared" si="41"/>
        <v>0</v>
      </c>
      <c r="X124" s="108">
        <f t="shared" si="42"/>
        <v>0</v>
      </c>
      <c r="Y124" s="110">
        <f t="shared" si="43"/>
        <v>0</v>
      </c>
      <c r="Z124" s="111">
        <f t="shared" si="44"/>
        <v>0</v>
      </c>
      <c r="AA124" s="61"/>
    </row>
    <row r="125" spans="1:27" ht="14.25" customHeight="1" x14ac:dyDescent="0.2">
      <c r="A125" s="162">
        <f t="shared" si="21"/>
        <v>0</v>
      </c>
      <c r="B125" s="141">
        <f t="shared" si="21"/>
        <v>0</v>
      </c>
      <c r="C125" s="198">
        <f t="shared" ref="C125:D125" si="76">C57</f>
        <v>0</v>
      </c>
      <c r="D125" s="143" t="str">
        <f t="shared" si="76"/>
        <v>C</v>
      </c>
      <c r="E125" s="163">
        <f t="shared" si="23"/>
        <v>0</v>
      </c>
      <c r="F125" s="164">
        <f t="shared" si="24"/>
        <v>0</v>
      </c>
      <c r="G125" s="164">
        <f t="shared" si="25"/>
        <v>0</v>
      </c>
      <c r="H125" s="165">
        <f t="shared" si="26"/>
        <v>0</v>
      </c>
      <c r="I125" s="164">
        <f t="shared" si="27"/>
        <v>0</v>
      </c>
      <c r="J125" s="166">
        <f t="shared" si="28"/>
        <v>0</v>
      </c>
      <c r="K125" s="164">
        <f t="shared" si="29"/>
        <v>0</v>
      </c>
      <c r="L125" s="164">
        <f t="shared" si="30"/>
        <v>0</v>
      </c>
      <c r="M125" s="165">
        <f t="shared" si="31"/>
        <v>0</v>
      </c>
      <c r="N125" s="163">
        <f t="shared" si="32"/>
        <v>0</v>
      </c>
      <c r="O125" s="165">
        <f t="shared" si="33"/>
        <v>0</v>
      </c>
      <c r="P125" s="165">
        <f t="shared" si="34"/>
        <v>0</v>
      </c>
      <c r="Q125" s="177">
        <f t="shared" si="35"/>
        <v>0</v>
      </c>
      <c r="R125" s="179">
        <f t="shared" si="36"/>
        <v>0</v>
      </c>
      <c r="S125" s="180" t="str">
        <f t="shared" si="37"/>
        <v>C</v>
      </c>
      <c r="T125" s="181">
        <f t="shared" si="38"/>
        <v>0</v>
      </c>
      <c r="U125" s="182" t="str">
        <f t="shared" si="39"/>
        <v>C</v>
      </c>
      <c r="V125" s="179">
        <f t="shared" si="40"/>
        <v>0</v>
      </c>
      <c r="W125" s="181">
        <f t="shared" si="41"/>
        <v>0</v>
      </c>
      <c r="X125" s="181">
        <f t="shared" si="42"/>
        <v>0</v>
      </c>
      <c r="Y125" s="183">
        <f t="shared" si="43"/>
        <v>0</v>
      </c>
      <c r="Z125" s="184">
        <f t="shared" si="44"/>
        <v>0</v>
      </c>
      <c r="AA125" s="61"/>
    </row>
    <row r="126" spans="1:27" ht="14.25" customHeight="1" x14ac:dyDescent="0.2">
      <c r="A126" s="30">
        <f t="shared" si="21"/>
        <v>0</v>
      </c>
      <c r="B126" s="64">
        <f t="shared" si="21"/>
        <v>0</v>
      </c>
      <c r="C126" s="16">
        <f t="shared" ref="C126:D126" si="77">C58</f>
        <v>0</v>
      </c>
      <c r="D126" s="33" t="str">
        <f t="shared" si="77"/>
        <v>C</v>
      </c>
      <c r="E126" s="101">
        <f t="shared" si="23"/>
        <v>0</v>
      </c>
      <c r="F126" s="102">
        <f t="shared" si="24"/>
        <v>0</v>
      </c>
      <c r="G126" s="102">
        <f t="shared" si="25"/>
        <v>0</v>
      </c>
      <c r="H126" s="103">
        <f t="shared" si="26"/>
        <v>0</v>
      </c>
      <c r="I126" s="102">
        <f t="shared" si="27"/>
        <v>0</v>
      </c>
      <c r="J126" s="104">
        <f t="shared" si="28"/>
        <v>0</v>
      </c>
      <c r="K126" s="102">
        <f t="shared" si="29"/>
        <v>0</v>
      </c>
      <c r="L126" s="102">
        <f t="shared" si="30"/>
        <v>0</v>
      </c>
      <c r="M126" s="103">
        <f t="shared" si="31"/>
        <v>0</v>
      </c>
      <c r="N126" s="101">
        <f t="shared" si="32"/>
        <v>0</v>
      </c>
      <c r="O126" s="103">
        <f t="shared" si="33"/>
        <v>0</v>
      </c>
      <c r="P126" s="103">
        <f t="shared" si="34"/>
        <v>0</v>
      </c>
      <c r="Q126" s="105">
        <f t="shared" si="35"/>
        <v>0</v>
      </c>
      <c r="R126" s="106">
        <f t="shared" si="36"/>
        <v>0</v>
      </c>
      <c r="S126" s="107" t="str">
        <f t="shared" si="37"/>
        <v>C</v>
      </c>
      <c r="T126" s="108">
        <f t="shared" si="38"/>
        <v>0</v>
      </c>
      <c r="U126" s="109" t="str">
        <f t="shared" si="39"/>
        <v>C</v>
      </c>
      <c r="V126" s="106">
        <f t="shared" si="40"/>
        <v>0</v>
      </c>
      <c r="W126" s="108">
        <f t="shared" si="41"/>
        <v>0</v>
      </c>
      <c r="X126" s="108">
        <f t="shared" si="42"/>
        <v>0</v>
      </c>
      <c r="Y126" s="110">
        <f t="shared" si="43"/>
        <v>0</v>
      </c>
      <c r="Z126" s="111">
        <f t="shared" si="44"/>
        <v>0</v>
      </c>
      <c r="AA126" s="61"/>
    </row>
    <row r="127" spans="1:27" ht="14.25" customHeight="1" x14ac:dyDescent="0.2">
      <c r="A127" s="162">
        <f t="shared" si="21"/>
        <v>0</v>
      </c>
      <c r="B127" s="141">
        <f t="shared" si="21"/>
        <v>0</v>
      </c>
      <c r="C127" s="198">
        <f t="shared" ref="C127:D127" si="78">C59</f>
        <v>0</v>
      </c>
      <c r="D127" s="143" t="str">
        <f t="shared" si="78"/>
        <v>C</v>
      </c>
      <c r="E127" s="163">
        <f t="shared" si="23"/>
        <v>0</v>
      </c>
      <c r="F127" s="164">
        <f t="shared" si="24"/>
        <v>0</v>
      </c>
      <c r="G127" s="164">
        <f t="shared" si="25"/>
        <v>0</v>
      </c>
      <c r="H127" s="165">
        <f t="shared" si="26"/>
        <v>0</v>
      </c>
      <c r="I127" s="164">
        <f t="shared" si="27"/>
        <v>0</v>
      </c>
      <c r="J127" s="166">
        <f t="shared" si="28"/>
        <v>0</v>
      </c>
      <c r="K127" s="164">
        <f t="shared" si="29"/>
        <v>0</v>
      </c>
      <c r="L127" s="164">
        <f t="shared" si="30"/>
        <v>0</v>
      </c>
      <c r="M127" s="165">
        <f t="shared" si="31"/>
        <v>0</v>
      </c>
      <c r="N127" s="163">
        <f t="shared" si="32"/>
        <v>0</v>
      </c>
      <c r="O127" s="165">
        <f t="shared" si="33"/>
        <v>0</v>
      </c>
      <c r="P127" s="165">
        <f t="shared" si="34"/>
        <v>0</v>
      </c>
      <c r="Q127" s="177">
        <f t="shared" si="35"/>
        <v>0</v>
      </c>
      <c r="R127" s="179">
        <f t="shared" si="36"/>
        <v>0</v>
      </c>
      <c r="S127" s="180" t="str">
        <f t="shared" si="37"/>
        <v>C</v>
      </c>
      <c r="T127" s="181">
        <f t="shared" si="38"/>
        <v>0</v>
      </c>
      <c r="U127" s="182" t="str">
        <f t="shared" si="39"/>
        <v>C</v>
      </c>
      <c r="V127" s="179">
        <f t="shared" si="40"/>
        <v>0</v>
      </c>
      <c r="W127" s="181">
        <f t="shared" si="41"/>
        <v>0</v>
      </c>
      <c r="X127" s="181">
        <f t="shared" si="42"/>
        <v>0</v>
      </c>
      <c r="Y127" s="183">
        <f t="shared" si="43"/>
        <v>0</v>
      </c>
      <c r="Z127" s="184">
        <f t="shared" si="44"/>
        <v>0</v>
      </c>
      <c r="AA127" s="61"/>
    </row>
    <row r="128" spans="1:27" ht="14.25" customHeight="1" x14ac:dyDescent="0.2">
      <c r="A128" s="30">
        <f t="shared" si="21"/>
        <v>0</v>
      </c>
      <c r="B128" s="64">
        <f t="shared" si="21"/>
        <v>0</v>
      </c>
      <c r="C128" s="16">
        <f t="shared" ref="C128:D128" si="79">C60</f>
        <v>0</v>
      </c>
      <c r="D128" s="33" t="str">
        <f t="shared" si="79"/>
        <v>C</v>
      </c>
      <c r="E128" s="101">
        <f t="shared" si="23"/>
        <v>0</v>
      </c>
      <c r="F128" s="102">
        <f t="shared" si="24"/>
        <v>0</v>
      </c>
      <c r="G128" s="102">
        <f t="shared" si="25"/>
        <v>0</v>
      </c>
      <c r="H128" s="103">
        <f t="shared" si="26"/>
        <v>0</v>
      </c>
      <c r="I128" s="102">
        <f t="shared" si="27"/>
        <v>0</v>
      </c>
      <c r="J128" s="104">
        <f t="shared" si="28"/>
        <v>0</v>
      </c>
      <c r="K128" s="102">
        <f t="shared" si="29"/>
        <v>0</v>
      </c>
      <c r="L128" s="102">
        <f t="shared" si="30"/>
        <v>0</v>
      </c>
      <c r="M128" s="103">
        <f t="shared" si="31"/>
        <v>0</v>
      </c>
      <c r="N128" s="101">
        <f t="shared" si="32"/>
        <v>0</v>
      </c>
      <c r="O128" s="103">
        <f t="shared" si="33"/>
        <v>0</v>
      </c>
      <c r="P128" s="103">
        <f t="shared" si="34"/>
        <v>0</v>
      </c>
      <c r="Q128" s="105">
        <f t="shared" si="35"/>
        <v>0</v>
      </c>
      <c r="R128" s="106">
        <f t="shared" si="36"/>
        <v>0</v>
      </c>
      <c r="S128" s="107" t="str">
        <f t="shared" si="37"/>
        <v>C</v>
      </c>
      <c r="T128" s="108">
        <f t="shared" si="38"/>
        <v>0</v>
      </c>
      <c r="U128" s="109" t="str">
        <f t="shared" si="39"/>
        <v>C</v>
      </c>
      <c r="V128" s="106">
        <f t="shared" si="40"/>
        <v>0</v>
      </c>
      <c r="W128" s="108">
        <f t="shared" si="41"/>
        <v>0</v>
      </c>
      <c r="X128" s="108">
        <f t="shared" si="42"/>
        <v>0</v>
      </c>
      <c r="Y128" s="110">
        <f t="shared" si="43"/>
        <v>0</v>
      </c>
      <c r="Z128" s="111">
        <f t="shared" si="44"/>
        <v>0</v>
      </c>
      <c r="AA128" s="61"/>
    </row>
    <row r="129" spans="1:27" ht="14.25" customHeight="1" x14ac:dyDescent="0.2">
      <c r="A129" s="162">
        <f t="shared" si="21"/>
        <v>0</v>
      </c>
      <c r="B129" s="141">
        <f t="shared" si="21"/>
        <v>0</v>
      </c>
      <c r="C129" s="198">
        <f t="shared" ref="C129:D129" si="80">C61</f>
        <v>0</v>
      </c>
      <c r="D129" s="143" t="str">
        <f t="shared" si="80"/>
        <v>C</v>
      </c>
      <c r="E129" s="163">
        <f t="shared" si="23"/>
        <v>0</v>
      </c>
      <c r="F129" s="164">
        <f t="shared" si="24"/>
        <v>0</v>
      </c>
      <c r="G129" s="164">
        <f t="shared" si="25"/>
        <v>0</v>
      </c>
      <c r="H129" s="165">
        <f t="shared" si="26"/>
        <v>0</v>
      </c>
      <c r="I129" s="164">
        <f t="shared" si="27"/>
        <v>0</v>
      </c>
      <c r="J129" s="166">
        <f t="shared" si="28"/>
        <v>0</v>
      </c>
      <c r="K129" s="164">
        <f t="shared" si="29"/>
        <v>0</v>
      </c>
      <c r="L129" s="164">
        <f t="shared" si="30"/>
        <v>0</v>
      </c>
      <c r="M129" s="165">
        <f t="shared" si="31"/>
        <v>0</v>
      </c>
      <c r="N129" s="163">
        <f t="shared" si="32"/>
        <v>0</v>
      </c>
      <c r="O129" s="165">
        <f t="shared" si="33"/>
        <v>0</v>
      </c>
      <c r="P129" s="165">
        <f t="shared" si="34"/>
        <v>0</v>
      </c>
      <c r="Q129" s="177">
        <f t="shared" si="35"/>
        <v>0</v>
      </c>
      <c r="R129" s="179">
        <f t="shared" si="36"/>
        <v>0</v>
      </c>
      <c r="S129" s="180" t="str">
        <f t="shared" si="37"/>
        <v>C</v>
      </c>
      <c r="T129" s="181">
        <f t="shared" si="38"/>
        <v>0</v>
      </c>
      <c r="U129" s="182" t="str">
        <f t="shared" si="39"/>
        <v>C</v>
      </c>
      <c r="V129" s="179">
        <f t="shared" si="40"/>
        <v>0</v>
      </c>
      <c r="W129" s="181">
        <f t="shared" si="41"/>
        <v>0</v>
      </c>
      <c r="X129" s="181">
        <f t="shared" si="42"/>
        <v>0</v>
      </c>
      <c r="Y129" s="183">
        <f t="shared" si="43"/>
        <v>0</v>
      </c>
      <c r="Z129" s="184">
        <f t="shared" si="44"/>
        <v>0</v>
      </c>
      <c r="AA129" s="61"/>
    </row>
    <row r="130" spans="1:27" ht="14.25" customHeight="1" x14ac:dyDescent="0.2">
      <c r="A130" s="30">
        <f t="shared" si="21"/>
        <v>0</v>
      </c>
      <c r="B130" s="64">
        <f t="shared" si="21"/>
        <v>0</v>
      </c>
      <c r="C130" s="16">
        <f t="shared" ref="C130:D130" si="81">C62</f>
        <v>0</v>
      </c>
      <c r="D130" s="33" t="str">
        <f t="shared" si="81"/>
        <v>C</v>
      </c>
      <c r="E130" s="101">
        <f t="shared" si="23"/>
        <v>0</v>
      </c>
      <c r="F130" s="102">
        <f t="shared" si="24"/>
        <v>0</v>
      </c>
      <c r="G130" s="102">
        <f t="shared" si="25"/>
        <v>0</v>
      </c>
      <c r="H130" s="103">
        <f t="shared" si="26"/>
        <v>0</v>
      </c>
      <c r="I130" s="102">
        <f t="shared" si="27"/>
        <v>0</v>
      </c>
      <c r="J130" s="104">
        <f t="shared" si="28"/>
        <v>0</v>
      </c>
      <c r="K130" s="102">
        <f t="shared" si="29"/>
        <v>0</v>
      </c>
      <c r="L130" s="102">
        <f t="shared" si="30"/>
        <v>0</v>
      </c>
      <c r="M130" s="103">
        <f t="shared" si="31"/>
        <v>0</v>
      </c>
      <c r="N130" s="101">
        <f t="shared" si="32"/>
        <v>0</v>
      </c>
      <c r="O130" s="103">
        <f t="shared" si="33"/>
        <v>0</v>
      </c>
      <c r="P130" s="103">
        <f t="shared" si="34"/>
        <v>0</v>
      </c>
      <c r="Q130" s="105">
        <f t="shared" si="35"/>
        <v>0</v>
      </c>
      <c r="R130" s="106">
        <f t="shared" si="36"/>
        <v>0</v>
      </c>
      <c r="S130" s="107" t="str">
        <f t="shared" si="37"/>
        <v>C</v>
      </c>
      <c r="T130" s="108">
        <f t="shared" si="38"/>
        <v>0</v>
      </c>
      <c r="U130" s="109" t="str">
        <f t="shared" si="39"/>
        <v>C</v>
      </c>
      <c r="V130" s="106">
        <f t="shared" si="40"/>
        <v>0</v>
      </c>
      <c r="W130" s="108">
        <f t="shared" si="41"/>
        <v>0</v>
      </c>
      <c r="X130" s="108">
        <f t="shared" si="42"/>
        <v>0</v>
      </c>
      <c r="Y130" s="110">
        <f t="shared" si="43"/>
        <v>0</v>
      </c>
      <c r="Z130" s="111">
        <f t="shared" si="44"/>
        <v>0</v>
      </c>
      <c r="AA130" s="61"/>
    </row>
    <row r="131" spans="1:27" ht="14.25" customHeight="1" thickBot="1" x14ac:dyDescent="0.25">
      <c r="A131" s="173">
        <f t="shared" si="21"/>
        <v>0</v>
      </c>
      <c r="B131" s="141">
        <f t="shared" si="21"/>
        <v>0</v>
      </c>
      <c r="C131" s="198">
        <f t="shared" ref="C131:D131" si="82">C63</f>
        <v>0</v>
      </c>
      <c r="D131" s="143" t="str">
        <f t="shared" si="82"/>
        <v>C</v>
      </c>
      <c r="E131" s="163">
        <f t="shared" si="23"/>
        <v>0</v>
      </c>
      <c r="F131" s="164">
        <f t="shared" si="24"/>
        <v>0</v>
      </c>
      <c r="G131" s="164">
        <f t="shared" si="25"/>
        <v>0</v>
      </c>
      <c r="H131" s="165">
        <f t="shared" si="26"/>
        <v>0</v>
      </c>
      <c r="I131" s="164">
        <f t="shared" si="27"/>
        <v>0</v>
      </c>
      <c r="J131" s="166">
        <f t="shared" si="28"/>
        <v>0</v>
      </c>
      <c r="K131" s="164">
        <f t="shared" si="29"/>
        <v>0</v>
      </c>
      <c r="L131" s="164">
        <f t="shared" si="30"/>
        <v>0</v>
      </c>
      <c r="M131" s="165">
        <f t="shared" si="31"/>
        <v>0</v>
      </c>
      <c r="N131" s="163">
        <f t="shared" si="32"/>
        <v>0</v>
      </c>
      <c r="O131" s="165">
        <f t="shared" si="33"/>
        <v>0</v>
      </c>
      <c r="P131" s="165">
        <f t="shared" si="34"/>
        <v>0</v>
      </c>
      <c r="Q131" s="177">
        <f t="shared" si="35"/>
        <v>0</v>
      </c>
      <c r="R131" s="179">
        <f t="shared" si="36"/>
        <v>0</v>
      </c>
      <c r="S131" s="180" t="str">
        <f t="shared" si="37"/>
        <v>C</v>
      </c>
      <c r="T131" s="181">
        <f t="shared" si="38"/>
        <v>0</v>
      </c>
      <c r="U131" s="182" t="str">
        <f t="shared" si="39"/>
        <v>C</v>
      </c>
      <c r="V131" s="179">
        <f t="shared" si="40"/>
        <v>0</v>
      </c>
      <c r="W131" s="181">
        <f t="shared" si="41"/>
        <v>0</v>
      </c>
      <c r="X131" s="181">
        <f t="shared" si="42"/>
        <v>0</v>
      </c>
      <c r="Y131" s="183">
        <f t="shared" si="43"/>
        <v>0</v>
      </c>
      <c r="Z131" s="184">
        <f t="shared" si="44"/>
        <v>0</v>
      </c>
      <c r="AA131" s="61"/>
    </row>
    <row r="132" spans="1:27" ht="14.25" customHeight="1" thickBot="1" x14ac:dyDescent="0.25">
      <c r="A132" s="410" t="s">
        <v>45</v>
      </c>
      <c r="B132" s="431"/>
      <c r="C132" s="28"/>
      <c r="D132" s="29"/>
      <c r="E132" s="112" t="e">
        <f>E66</f>
        <v>#DIV/0!</v>
      </c>
      <c r="F132" s="113" t="e">
        <f t="shared" ref="F132:Z132" si="83">F66</f>
        <v>#DIV/0!</v>
      </c>
      <c r="G132" s="113" t="e">
        <f t="shared" si="83"/>
        <v>#DIV/0!</v>
      </c>
      <c r="H132" s="113" t="e">
        <f t="shared" si="83"/>
        <v>#DIV/0!</v>
      </c>
      <c r="I132" s="113" t="e">
        <f t="shared" si="83"/>
        <v>#DIV/0!</v>
      </c>
      <c r="J132" s="113" t="e">
        <f t="shared" si="83"/>
        <v>#DIV/0!</v>
      </c>
      <c r="K132" s="113" t="e">
        <f t="shared" si="83"/>
        <v>#DIV/0!</v>
      </c>
      <c r="L132" s="113" t="e">
        <f t="shared" si="83"/>
        <v>#DIV/0!</v>
      </c>
      <c r="M132" s="114" t="e">
        <f t="shared" si="83"/>
        <v>#DIV/0!</v>
      </c>
      <c r="N132" s="112" t="e">
        <f t="shared" si="83"/>
        <v>#DIV/0!</v>
      </c>
      <c r="O132" s="113" t="e">
        <f t="shared" si="83"/>
        <v>#DIV/0!</v>
      </c>
      <c r="P132" s="113" t="e">
        <f t="shared" si="83"/>
        <v>#DIV/0!</v>
      </c>
      <c r="Q132" s="114" t="e">
        <f t="shared" si="83"/>
        <v>#DIV/0!</v>
      </c>
      <c r="R132" s="115" t="e">
        <f t="shared" si="83"/>
        <v>#DIV/0!</v>
      </c>
      <c r="S132" s="116"/>
      <c r="T132" s="116" t="e">
        <f t="shared" si="83"/>
        <v>#DIV/0!</v>
      </c>
      <c r="U132" s="117"/>
      <c r="V132" s="115" t="e">
        <f t="shared" si="83"/>
        <v>#DIV/0!</v>
      </c>
      <c r="W132" s="116" t="e">
        <f t="shared" si="83"/>
        <v>#DIV/0!</v>
      </c>
      <c r="X132" s="116" t="e">
        <f t="shared" si="83"/>
        <v>#DIV/0!</v>
      </c>
      <c r="Y132" s="117" t="e">
        <f t="shared" si="83"/>
        <v>#DIV/0!</v>
      </c>
      <c r="Z132" s="118" t="e">
        <f t="shared" si="83"/>
        <v>#DIV/0!</v>
      </c>
      <c r="AA132" s="61"/>
    </row>
    <row r="133" spans="1:27" ht="13.8" thickBot="1" x14ac:dyDescent="0.25">
      <c r="A133" s="410" t="s">
        <v>72</v>
      </c>
      <c r="B133" s="411"/>
      <c r="C133" s="66"/>
      <c r="D133" s="29"/>
      <c r="E133" s="96">
        <f>E67</f>
        <v>78.2</v>
      </c>
      <c r="F133" s="96">
        <f t="shared" ref="F133:R133" si="84">F67</f>
        <v>71.2</v>
      </c>
      <c r="G133" s="96">
        <f t="shared" si="84"/>
        <v>52.5</v>
      </c>
      <c r="H133" s="96">
        <f t="shared" si="84"/>
        <v>61.4</v>
      </c>
      <c r="I133" s="96">
        <f t="shared" si="84"/>
        <v>58</v>
      </c>
      <c r="J133" s="96">
        <f t="shared" si="84"/>
        <v>55.6</v>
      </c>
      <c r="K133" s="96">
        <f t="shared" si="84"/>
        <v>60.6</v>
      </c>
      <c r="L133" s="96">
        <f t="shared" si="84"/>
        <v>59.7</v>
      </c>
      <c r="M133" s="123">
        <f t="shared" si="84"/>
        <v>55.4</v>
      </c>
      <c r="N133" s="99">
        <f t="shared" si="84"/>
        <v>58.2</v>
      </c>
      <c r="O133" s="97">
        <f t="shared" si="84"/>
        <v>59.3</v>
      </c>
      <c r="P133" s="97">
        <f t="shared" si="84"/>
        <v>38.700000000000003</v>
      </c>
      <c r="Q133" s="119">
        <f t="shared" si="84"/>
        <v>47.3</v>
      </c>
      <c r="R133" s="96">
        <f t="shared" si="84"/>
        <v>60.6</v>
      </c>
      <c r="S133" s="96"/>
      <c r="T133" s="96">
        <f>T67</f>
        <v>51</v>
      </c>
      <c r="U133" s="123"/>
      <c r="V133" s="99">
        <f>V67</f>
        <v>59.9</v>
      </c>
      <c r="W133" s="97">
        <f>W67</f>
        <v>65.2</v>
      </c>
      <c r="X133" s="97">
        <f>X67</f>
        <v>53.9</v>
      </c>
      <c r="Y133" s="119">
        <f>Y67</f>
        <v>54.4</v>
      </c>
      <c r="Z133" s="100">
        <f>Z67</f>
        <v>57.7</v>
      </c>
    </row>
    <row r="134" spans="1:27" ht="13.8" thickBot="1" x14ac:dyDescent="0.25">
      <c r="A134" s="410" t="s">
        <v>73</v>
      </c>
      <c r="B134" s="411"/>
      <c r="C134" s="66"/>
      <c r="D134" s="29"/>
      <c r="E134" s="204" t="e">
        <f>E66-E67</f>
        <v>#DIV/0!</v>
      </c>
      <c r="F134" s="205" t="e">
        <f t="shared" ref="F134:Z134" si="85">F66-F67</f>
        <v>#DIV/0!</v>
      </c>
      <c r="G134" s="205" t="e">
        <f t="shared" si="85"/>
        <v>#DIV/0!</v>
      </c>
      <c r="H134" s="205" t="e">
        <f t="shared" si="85"/>
        <v>#DIV/0!</v>
      </c>
      <c r="I134" s="205" t="e">
        <f t="shared" si="85"/>
        <v>#DIV/0!</v>
      </c>
      <c r="J134" s="205" t="e">
        <f t="shared" si="85"/>
        <v>#DIV/0!</v>
      </c>
      <c r="K134" s="205" t="e">
        <f t="shared" si="85"/>
        <v>#DIV/0!</v>
      </c>
      <c r="L134" s="205" t="e">
        <f t="shared" si="85"/>
        <v>#DIV/0!</v>
      </c>
      <c r="M134" s="206" t="e">
        <f t="shared" si="85"/>
        <v>#DIV/0!</v>
      </c>
      <c r="N134" s="204" t="e">
        <f t="shared" si="85"/>
        <v>#DIV/0!</v>
      </c>
      <c r="O134" s="205" t="e">
        <f t="shared" si="85"/>
        <v>#DIV/0!</v>
      </c>
      <c r="P134" s="205" t="e">
        <f t="shared" si="85"/>
        <v>#DIV/0!</v>
      </c>
      <c r="Q134" s="206" t="e">
        <f t="shared" si="85"/>
        <v>#DIV/0!</v>
      </c>
      <c r="R134" s="204" t="e">
        <f t="shared" si="85"/>
        <v>#DIV/0!</v>
      </c>
      <c r="S134" s="205"/>
      <c r="T134" s="205" t="e">
        <f t="shared" si="85"/>
        <v>#DIV/0!</v>
      </c>
      <c r="U134" s="206"/>
      <c r="V134" s="204" t="e">
        <f t="shared" si="85"/>
        <v>#DIV/0!</v>
      </c>
      <c r="W134" s="205" t="e">
        <f t="shared" si="85"/>
        <v>#DIV/0!</v>
      </c>
      <c r="X134" s="205" t="e">
        <f t="shared" si="85"/>
        <v>#DIV/0!</v>
      </c>
      <c r="Y134" s="206" t="e">
        <f t="shared" si="85"/>
        <v>#DIV/0!</v>
      </c>
      <c r="Z134" s="207" t="e">
        <f t="shared" si="85"/>
        <v>#DIV/0!</v>
      </c>
    </row>
    <row r="135" spans="1:27" x14ac:dyDescent="0.2">
      <c r="A135" s="65"/>
      <c r="B135" s="65"/>
      <c r="C135" s="412" t="s">
        <v>74</v>
      </c>
      <c r="D135" s="412"/>
      <c r="E135" s="412"/>
      <c r="F135" s="412"/>
      <c r="G135" s="412"/>
      <c r="H135" s="412"/>
      <c r="I135" s="412"/>
      <c r="J135" s="412"/>
      <c r="K135" s="412"/>
      <c r="L135" s="412"/>
      <c r="M135" s="412"/>
      <c r="N135" s="412"/>
      <c r="O135" s="412"/>
      <c r="P135" s="412"/>
      <c r="Q135" s="412"/>
      <c r="R135" s="412"/>
      <c r="S135" s="412"/>
      <c r="T135" s="412"/>
      <c r="U135" s="65"/>
      <c r="V135" s="65"/>
      <c r="W135" s="65"/>
      <c r="X135" s="65"/>
      <c r="Y135" s="65"/>
      <c r="Z135" s="65"/>
      <c r="AA135" s="65"/>
    </row>
  </sheetData>
  <mergeCells count="116">
    <mergeCell ref="C76:R78"/>
    <mergeCell ref="G18:G19"/>
    <mergeCell ref="Q18:Q19"/>
    <mergeCell ref="M18:M19"/>
    <mergeCell ref="N18:N19"/>
    <mergeCell ref="O18:O19"/>
    <mergeCell ref="P18:P19"/>
    <mergeCell ref="A133:B133"/>
    <mergeCell ref="A132:B132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Q87"/>
    <mergeCell ref="A134:B134"/>
    <mergeCell ref="C135:T135"/>
    <mergeCell ref="S81:S90"/>
    <mergeCell ref="B13:B23"/>
    <mergeCell ref="A13:A23"/>
    <mergeCell ref="E13:M14"/>
    <mergeCell ref="N81:Q82"/>
    <mergeCell ref="R82:R90"/>
    <mergeCell ref="T82:T90"/>
    <mergeCell ref="A64:B64"/>
    <mergeCell ref="A65:B65"/>
    <mergeCell ref="A66:B66"/>
    <mergeCell ref="C70:R72"/>
    <mergeCell ref="T74:Z75"/>
    <mergeCell ref="T76:Z77"/>
    <mergeCell ref="T78:Z79"/>
    <mergeCell ref="A67:B67"/>
    <mergeCell ref="A81:A91"/>
    <mergeCell ref="B81:B91"/>
    <mergeCell ref="D81:D90"/>
    <mergeCell ref="E81:M82"/>
    <mergeCell ref="Y81:Y90"/>
    <mergeCell ref="Z81:Z90"/>
    <mergeCell ref="C82:C90"/>
    <mergeCell ref="C2:R4"/>
    <mergeCell ref="T6:Z7"/>
    <mergeCell ref="T8:Z9"/>
    <mergeCell ref="T10:Z11"/>
    <mergeCell ref="Z13:Z22"/>
    <mergeCell ref="U13:U22"/>
    <mergeCell ref="V13:V22"/>
    <mergeCell ref="W13:W22"/>
    <mergeCell ref="X13:X22"/>
    <mergeCell ref="C14:C22"/>
    <mergeCell ref="D13:D22"/>
    <mergeCell ref="E8:R10"/>
    <mergeCell ref="R14:R22"/>
    <mergeCell ref="S13:S22"/>
    <mergeCell ref="T14:T22"/>
    <mergeCell ref="N13:Q14"/>
    <mergeCell ref="Y13:Y22"/>
    <mergeCell ref="L18:L19"/>
    <mergeCell ref="H18:H19"/>
    <mergeCell ref="I18:I19"/>
    <mergeCell ref="J18:J19"/>
    <mergeCell ref="K18:K19"/>
    <mergeCell ref="V81:V90"/>
    <mergeCell ref="W81:W90"/>
    <mergeCell ref="X81:X90"/>
    <mergeCell ref="E18:E19"/>
    <mergeCell ref="F18:F19"/>
    <mergeCell ref="AX19:AZ20"/>
    <mergeCell ref="AH20:AI21"/>
    <mergeCell ref="AJ20:AK21"/>
    <mergeCell ref="AK28:AL28"/>
    <mergeCell ref="AO28:AP28"/>
    <mergeCell ref="AK32:AL32"/>
    <mergeCell ref="AO32:AR32"/>
    <mergeCell ref="AH35:AJ35"/>
    <mergeCell ref="AA64:AA67"/>
    <mergeCell ref="AA13:AA22"/>
    <mergeCell ref="AG11:AN13"/>
    <mergeCell ref="AC22:AC23"/>
    <mergeCell ref="AD22:AD23"/>
    <mergeCell ref="AE22:AE23"/>
    <mergeCell ref="AF22:AF23"/>
    <mergeCell ref="AH22:AI23"/>
    <mergeCell ref="AP11:AU12"/>
    <mergeCell ref="AD19:AE20"/>
    <mergeCell ref="U81:U90"/>
    <mergeCell ref="BC41:BJ43"/>
    <mergeCell ref="AC65:AF67"/>
    <mergeCell ref="AK29:AL29"/>
    <mergeCell ref="AO29:AP29"/>
    <mergeCell ref="AK30:AL30"/>
    <mergeCell ref="AO30:AP30"/>
    <mergeCell ref="AK31:AL31"/>
    <mergeCell ref="AO31:AP31"/>
    <mergeCell ref="AH2:AR4"/>
    <mergeCell ref="AD4:AD5"/>
    <mergeCell ref="AE4:AF5"/>
    <mergeCell ref="AD6:AD9"/>
    <mergeCell ref="AE6:AF9"/>
    <mergeCell ref="AP7:AU8"/>
    <mergeCell ref="BC24:BE24"/>
    <mergeCell ref="AH25:AI25"/>
    <mergeCell ref="AH26:AI26"/>
    <mergeCell ref="AW22:AW23"/>
    <mergeCell ref="AX22:AX23"/>
    <mergeCell ref="AY22:AY23"/>
    <mergeCell ref="AZ22:AZ23"/>
    <mergeCell ref="BA22:BA23"/>
    <mergeCell ref="AJ22:AK23"/>
    <mergeCell ref="AW65:BA66"/>
  </mergeCells>
  <phoneticPr fontId="1"/>
  <pageMargins left="0.31496062992125984" right="0.11811023622047245" top="0.31496062992125984" bottom="0.2755905511811023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135"/>
  <sheetViews>
    <sheetView view="pageLayout" topLeftCell="AJ55" zoomScale="145" zoomScaleNormal="115" zoomScalePageLayoutView="145" workbookViewId="0">
      <selection activeCell="AW65" sqref="AW65:BA66"/>
    </sheetView>
  </sheetViews>
  <sheetFormatPr defaultRowHeight="13.2" x14ac:dyDescent="0.2"/>
  <cols>
    <col min="1" max="1" width="3.109375" customWidth="1"/>
    <col min="2" max="2" width="12.44140625" customWidth="1"/>
    <col min="3" max="3" width="4.21875" customWidth="1"/>
    <col min="4" max="4" width="2.21875" customWidth="1"/>
    <col min="5" max="17" width="3.109375" customWidth="1"/>
    <col min="18" max="18" width="4.109375" customWidth="1"/>
    <col min="19" max="19" width="2.21875" customWidth="1"/>
    <col min="20" max="20" width="4.21875" customWidth="1"/>
    <col min="21" max="21" width="2.21875" customWidth="1"/>
    <col min="22" max="22" width="4" customWidth="1"/>
    <col min="23" max="24" width="3.33203125" customWidth="1"/>
    <col min="25" max="25" width="4.109375" customWidth="1"/>
    <col min="26" max="27" width="4.33203125" style="54" customWidth="1"/>
    <col min="28" max="28" width="3.88671875" customWidth="1"/>
    <col min="29" max="29" width="3.6640625" style="54" customWidth="1"/>
    <col min="30" max="30" width="10.88671875" style="54" customWidth="1"/>
    <col min="31" max="32" width="5.88671875" style="54" customWidth="1"/>
    <col min="33" max="33" width="4" style="54" customWidth="1"/>
    <col min="34" max="34" width="6.88671875" customWidth="1"/>
    <col min="35" max="45" width="4.21875" customWidth="1"/>
    <col min="46" max="47" width="4.77734375" customWidth="1"/>
    <col min="48" max="48" width="2.44140625" customWidth="1"/>
    <col min="49" max="49" width="3.77734375" customWidth="1"/>
    <col min="50" max="50" width="9.6640625" customWidth="1"/>
    <col min="51" max="52" width="6.21875" customWidth="1"/>
    <col min="53" max="53" width="9.88671875" customWidth="1"/>
    <col min="54" max="54" width="2.6640625" customWidth="1"/>
    <col min="56" max="56" width="7.77734375" customWidth="1"/>
    <col min="57" max="57" width="6.44140625" customWidth="1"/>
    <col min="58" max="58" width="7.109375" customWidth="1"/>
    <col min="59" max="59" width="6.88671875" customWidth="1"/>
    <col min="60" max="60" width="6.44140625" customWidth="1"/>
  </cols>
  <sheetData>
    <row r="1" spans="1:55" ht="7.5" customHeight="1" x14ac:dyDescent="0.2"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W1" s="54"/>
      <c r="AX1" s="212"/>
      <c r="AY1" s="54"/>
      <c r="AZ1" s="54"/>
      <c r="BA1" s="54"/>
    </row>
    <row r="2" spans="1:55" ht="7.5" customHeight="1" x14ac:dyDescent="0.2">
      <c r="B2" s="24" t="s">
        <v>13</v>
      </c>
      <c r="C2" s="384" t="s">
        <v>14</v>
      </c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24"/>
      <c r="AB2" s="63"/>
      <c r="AC2" s="63"/>
      <c r="AD2" s="63"/>
      <c r="AE2" s="63"/>
      <c r="AF2" s="213"/>
      <c r="AG2" s="63"/>
      <c r="AH2" s="320" t="s">
        <v>76</v>
      </c>
      <c r="AI2" s="320"/>
      <c r="AJ2" s="320"/>
      <c r="AK2" s="320"/>
      <c r="AL2" s="320"/>
      <c r="AM2" s="320"/>
      <c r="AN2" s="320"/>
      <c r="AO2" s="320"/>
      <c r="AP2" s="320"/>
      <c r="AQ2" s="320"/>
      <c r="AR2" s="320"/>
      <c r="AS2" s="214"/>
      <c r="AW2" s="54"/>
      <c r="AX2" s="212"/>
      <c r="AY2" s="54"/>
      <c r="AZ2" s="54"/>
      <c r="BA2" s="54"/>
    </row>
    <row r="3" spans="1:55" ht="7.5" customHeight="1" x14ac:dyDescent="0.2">
      <c r="B3" s="2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24"/>
      <c r="AB3" s="63"/>
      <c r="AC3" s="63"/>
      <c r="AD3" s="63"/>
      <c r="AE3" s="63"/>
      <c r="AF3" s="63"/>
      <c r="AG3" s="63"/>
      <c r="AH3" s="320"/>
      <c r="AI3" s="320"/>
      <c r="AJ3" s="320"/>
      <c r="AK3" s="320"/>
      <c r="AL3" s="320"/>
      <c r="AM3" s="320"/>
      <c r="AN3" s="320"/>
      <c r="AO3" s="320"/>
      <c r="AP3" s="320"/>
      <c r="AQ3" s="320"/>
      <c r="AR3" s="320"/>
      <c r="AS3" s="214"/>
      <c r="AW3" s="54"/>
      <c r="AX3" s="212"/>
      <c r="AY3" s="54"/>
      <c r="AZ3" s="54"/>
      <c r="BA3" s="54"/>
    </row>
    <row r="4" spans="1:55" ht="7.5" customHeight="1" x14ac:dyDescent="0.2">
      <c r="B4" s="2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24"/>
      <c r="AB4" s="63"/>
      <c r="AC4" s="63"/>
      <c r="AD4" s="321" t="s">
        <v>77</v>
      </c>
      <c r="AE4" s="323" t="s">
        <v>78</v>
      </c>
      <c r="AF4" s="324"/>
      <c r="AH4" s="320"/>
      <c r="AI4" s="320"/>
      <c r="AJ4" s="320"/>
      <c r="AK4" s="320"/>
      <c r="AL4" s="320"/>
      <c r="AM4" s="320"/>
      <c r="AN4" s="320"/>
      <c r="AO4" s="320"/>
      <c r="AP4" s="320"/>
      <c r="AQ4" s="320"/>
      <c r="AR4" s="320"/>
      <c r="AS4" s="214"/>
      <c r="AW4" s="54"/>
      <c r="AX4" s="212"/>
      <c r="AY4" s="54"/>
      <c r="AZ4" s="54"/>
      <c r="BA4" s="54"/>
    </row>
    <row r="5" spans="1:55" ht="7.5" customHeight="1" x14ac:dyDescent="0.2">
      <c r="AB5" s="63"/>
      <c r="AC5" s="63"/>
      <c r="AD5" s="322"/>
      <c r="AE5" s="325"/>
      <c r="AF5" s="326"/>
      <c r="AH5" s="63"/>
      <c r="AI5" s="63"/>
      <c r="AJ5" s="63"/>
      <c r="AK5" s="63"/>
      <c r="AL5" s="63"/>
      <c r="AM5" s="63"/>
      <c r="AN5" s="63"/>
      <c r="AW5" s="54"/>
      <c r="AX5" s="212"/>
      <c r="AY5" s="54"/>
      <c r="AZ5" s="54"/>
      <c r="BA5" s="54"/>
    </row>
    <row r="6" spans="1:55" ht="7.5" customHeight="1" x14ac:dyDescent="0.2">
      <c r="Q6" s="10"/>
      <c r="T6" s="385" t="s">
        <v>15</v>
      </c>
      <c r="U6" s="385"/>
      <c r="V6" s="385"/>
      <c r="W6" s="385"/>
      <c r="X6" s="385"/>
      <c r="Y6" s="385"/>
      <c r="Z6" s="385"/>
      <c r="AA6" s="55"/>
      <c r="AB6" s="63"/>
      <c r="AC6" s="63"/>
      <c r="AD6" s="321"/>
      <c r="AE6" s="323"/>
      <c r="AF6" s="324"/>
      <c r="AH6" s="63"/>
      <c r="AI6" s="63"/>
      <c r="AJ6" s="63"/>
      <c r="AK6" s="63"/>
      <c r="AL6" s="63"/>
      <c r="AM6" s="63"/>
      <c r="AN6" s="63"/>
      <c r="AW6" s="54"/>
      <c r="AX6" s="212"/>
      <c r="AY6" s="54"/>
    </row>
    <row r="7" spans="1:55" ht="7.5" customHeight="1" x14ac:dyDescent="0.2">
      <c r="T7" s="385"/>
      <c r="U7" s="385"/>
      <c r="V7" s="385"/>
      <c r="W7" s="385"/>
      <c r="X7" s="385"/>
      <c r="Y7" s="385"/>
      <c r="Z7" s="385"/>
      <c r="AA7" s="55"/>
      <c r="AB7" s="63"/>
      <c r="AC7" s="63"/>
      <c r="AD7" s="327"/>
      <c r="AE7" s="328"/>
      <c r="AF7" s="329"/>
      <c r="AH7" s="63"/>
      <c r="AI7" s="63"/>
      <c r="AJ7" s="63"/>
      <c r="AK7" s="63"/>
      <c r="AL7" s="63"/>
      <c r="AM7" s="63"/>
      <c r="AN7" s="63"/>
      <c r="AP7" s="330" t="s">
        <v>79</v>
      </c>
      <c r="AQ7" s="330"/>
      <c r="AR7" s="330"/>
      <c r="AS7" s="330"/>
      <c r="AT7" s="330"/>
      <c r="AU7" s="330"/>
      <c r="AW7" s="54"/>
      <c r="AX7" s="212"/>
      <c r="AY7" s="54"/>
    </row>
    <row r="8" spans="1:55" ht="8.25" customHeight="1" x14ac:dyDescent="0.2">
      <c r="E8" s="393" t="s">
        <v>5</v>
      </c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11"/>
      <c r="S8" s="11"/>
      <c r="T8" s="386" t="s">
        <v>43</v>
      </c>
      <c r="U8" s="386"/>
      <c r="V8" s="386"/>
      <c r="W8" s="386"/>
      <c r="X8" s="386"/>
      <c r="Y8" s="386"/>
      <c r="Z8" s="386"/>
      <c r="AA8" s="56"/>
      <c r="AB8" s="63"/>
      <c r="AC8" s="63"/>
      <c r="AD8" s="327"/>
      <c r="AE8" s="328"/>
      <c r="AF8" s="329"/>
      <c r="AH8" s="63"/>
      <c r="AI8" s="63"/>
      <c r="AJ8" s="63"/>
      <c r="AK8" s="63"/>
      <c r="AL8" s="63"/>
      <c r="AM8" s="63"/>
      <c r="AN8" s="63"/>
      <c r="AP8" s="330"/>
      <c r="AQ8" s="330"/>
      <c r="AR8" s="330"/>
      <c r="AS8" s="330"/>
      <c r="AT8" s="330"/>
      <c r="AU8" s="330"/>
      <c r="AW8" s="54"/>
      <c r="AX8" s="212"/>
      <c r="AY8" s="54"/>
      <c r="AZ8" s="215"/>
      <c r="BA8" s="215"/>
      <c r="BB8" s="216"/>
      <c r="BC8" s="216"/>
    </row>
    <row r="9" spans="1:55" ht="8.25" customHeight="1" x14ac:dyDescent="0.2"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11"/>
      <c r="S9" s="11"/>
      <c r="T9" s="386"/>
      <c r="U9" s="386"/>
      <c r="V9" s="386"/>
      <c r="W9" s="386"/>
      <c r="X9" s="386"/>
      <c r="Y9" s="386"/>
      <c r="Z9" s="386"/>
      <c r="AA9" s="56"/>
      <c r="AB9" s="63"/>
      <c r="AC9" s="63"/>
      <c r="AD9" s="322"/>
      <c r="AE9" s="325"/>
      <c r="AF9" s="326"/>
      <c r="AW9" s="54"/>
      <c r="AX9" s="212"/>
      <c r="AY9" s="54"/>
      <c r="AZ9" s="216"/>
      <c r="BA9" s="216"/>
      <c r="BB9" s="216"/>
      <c r="BC9" s="216"/>
    </row>
    <row r="10" spans="1:55" ht="8.25" customHeight="1" x14ac:dyDescent="0.2">
      <c r="E10" s="393"/>
      <c r="F10" s="393"/>
      <c r="G10" s="393"/>
      <c r="H10" s="393"/>
      <c r="I10" s="393"/>
      <c r="J10" s="393"/>
      <c r="K10" s="393"/>
      <c r="L10" s="393"/>
      <c r="M10" s="393"/>
      <c r="N10" s="393"/>
      <c r="O10" s="393"/>
      <c r="P10" s="393"/>
      <c r="Q10" s="393"/>
      <c r="R10" s="11"/>
      <c r="S10" s="11"/>
      <c r="T10" s="386" t="s">
        <v>7</v>
      </c>
      <c r="U10" s="387"/>
      <c r="V10" s="387"/>
      <c r="W10" s="387"/>
      <c r="X10" s="387"/>
      <c r="Y10" s="387"/>
      <c r="Z10" s="387"/>
      <c r="AA10" s="57"/>
      <c r="AB10" s="63"/>
      <c r="AC10" s="63"/>
      <c r="AD10" s="63"/>
      <c r="AE10" s="63"/>
      <c r="AF10" s="63"/>
      <c r="AG10" s="63"/>
      <c r="AW10" s="54"/>
      <c r="AX10" s="212"/>
      <c r="AY10" s="54"/>
    </row>
    <row r="11" spans="1:55" ht="8.25" customHeight="1" x14ac:dyDescent="0.2">
      <c r="Q11" s="11"/>
      <c r="R11" s="11"/>
      <c r="S11" s="11"/>
      <c r="T11" s="387"/>
      <c r="U11" s="387"/>
      <c r="V11" s="387"/>
      <c r="W11" s="387"/>
      <c r="X11" s="387"/>
      <c r="Y11" s="387"/>
      <c r="Z11" s="387"/>
      <c r="AA11" s="57"/>
      <c r="AB11" s="63"/>
      <c r="AC11" s="63"/>
      <c r="AD11" s="63"/>
      <c r="AE11" s="63"/>
      <c r="AF11" s="63"/>
      <c r="AG11" s="372" t="s">
        <v>80</v>
      </c>
      <c r="AH11" s="372"/>
      <c r="AI11" s="372"/>
      <c r="AJ11" s="372"/>
      <c r="AK11" s="372"/>
      <c r="AL11" s="372"/>
      <c r="AM11" s="372"/>
      <c r="AN11" s="372"/>
      <c r="AO11" s="217"/>
      <c r="AP11" s="330" t="s">
        <v>81</v>
      </c>
      <c r="AQ11" s="330"/>
      <c r="AR11" s="330"/>
      <c r="AS11" s="330"/>
      <c r="AT11" s="330"/>
      <c r="AU11" s="330"/>
      <c r="AW11" s="54"/>
      <c r="AX11" s="212"/>
      <c r="AY11" s="54"/>
    </row>
    <row r="12" spans="1:55" ht="8.25" customHeight="1" thickBot="1" x14ac:dyDescent="0.25">
      <c r="B12" s="1"/>
      <c r="AB12" s="63"/>
      <c r="AC12" s="63"/>
      <c r="AD12" s="63"/>
      <c r="AE12" s="63"/>
      <c r="AF12" s="63"/>
      <c r="AG12" s="372"/>
      <c r="AH12" s="372"/>
      <c r="AI12" s="372"/>
      <c r="AJ12" s="372"/>
      <c r="AK12" s="372"/>
      <c r="AL12" s="372"/>
      <c r="AM12" s="372"/>
      <c r="AN12" s="372"/>
      <c r="AO12" s="217"/>
      <c r="AP12" s="330"/>
      <c r="AQ12" s="330"/>
      <c r="AR12" s="330"/>
      <c r="AS12" s="330"/>
      <c r="AT12" s="330"/>
      <c r="AU12" s="330"/>
      <c r="AW12" s="54"/>
      <c r="AX12" s="212"/>
      <c r="AY12" s="54"/>
      <c r="AZ12" s="54"/>
      <c r="BA12" s="54"/>
    </row>
    <row r="13" spans="1:55" ht="10.5" customHeight="1" x14ac:dyDescent="0.2">
      <c r="A13" s="416" t="s">
        <v>4</v>
      </c>
      <c r="B13" s="413" t="s">
        <v>21</v>
      </c>
      <c r="C13" s="14">
        <v>1</v>
      </c>
      <c r="D13" s="391" t="s">
        <v>23</v>
      </c>
      <c r="E13" s="433" t="s">
        <v>2</v>
      </c>
      <c r="F13" s="433"/>
      <c r="G13" s="433"/>
      <c r="H13" s="433"/>
      <c r="I13" s="433"/>
      <c r="J13" s="433"/>
      <c r="K13" s="433"/>
      <c r="L13" s="433"/>
      <c r="M13" s="433"/>
      <c r="N13" s="433"/>
      <c r="O13" s="443" t="s">
        <v>38</v>
      </c>
      <c r="P13" s="444"/>
      <c r="Q13" s="444"/>
      <c r="R13" s="13">
        <v>2</v>
      </c>
      <c r="S13" s="396" t="s">
        <v>32</v>
      </c>
      <c r="T13" s="12">
        <v>3</v>
      </c>
      <c r="U13" s="381" t="s">
        <v>33</v>
      </c>
      <c r="V13" s="347" t="s">
        <v>34</v>
      </c>
      <c r="W13" s="350" t="s">
        <v>35</v>
      </c>
      <c r="X13" s="350" t="s">
        <v>36</v>
      </c>
      <c r="Y13" s="439" t="s">
        <v>37</v>
      </c>
      <c r="Z13" s="369" t="s">
        <v>11</v>
      </c>
      <c r="AA13" s="369" t="s">
        <v>66</v>
      </c>
      <c r="AB13" s="63"/>
      <c r="AC13" s="63"/>
      <c r="AD13" s="63"/>
      <c r="AE13" s="63"/>
      <c r="AF13" s="63"/>
      <c r="AG13" s="372"/>
      <c r="AH13" s="372"/>
      <c r="AI13" s="372"/>
      <c r="AJ13" s="372"/>
      <c r="AK13" s="372"/>
      <c r="AL13" s="372"/>
      <c r="AM13" s="372"/>
      <c r="AN13" s="372"/>
      <c r="AO13" s="217"/>
      <c r="AW13" s="54"/>
      <c r="AX13" s="212"/>
      <c r="AY13" s="54"/>
      <c r="AZ13" s="54"/>
      <c r="BA13" s="54"/>
    </row>
    <row r="14" spans="1:55" ht="10.5" customHeight="1" x14ac:dyDescent="0.2">
      <c r="A14" s="417"/>
      <c r="B14" s="414"/>
      <c r="C14" s="388" t="s">
        <v>22</v>
      </c>
      <c r="D14" s="392"/>
      <c r="E14" s="434"/>
      <c r="F14" s="434"/>
      <c r="G14" s="434"/>
      <c r="H14" s="434"/>
      <c r="I14" s="434"/>
      <c r="J14" s="434"/>
      <c r="K14" s="434"/>
      <c r="L14" s="434"/>
      <c r="M14" s="434"/>
      <c r="N14" s="434"/>
      <c r="O14" s="445"/>
      <c r="P14" s="445"/>
      <c r="Q14" s="445"/>
      <c r="R14" s="394" t="s">
        <v>24</v>
      </c>
      <c r="S14" s="397"/>
      <c r="T14" s="399" t="s">
        <v>26</v>
      </c>
      <c r="U14" s="382"/>
      <c r="V14" s="435"/>
      <c r="W14" s="437"/>
      <c r="X14" s="437"/>
      <c r="Y14" s="440"/>
      <c r="Z14" s="370"/>
      <c r="AA14" s="370"/>
      <c r="AB14" s="63"/>
      <c r="AC14" s="63"/>
      <c r="AF14" s="63"/>
      <c r="AG14" s="63"/>
    </row>
    <row r="15" spans="1:55" ht="10.5" customHeight="1" x14ac:dyDescent="0.2">
      <c r="A15" s="417"/>
      <c r="B15" s="414"/>
      <c r="C15" s="389"/>
      <c r="D15" s="392"/>
      <c r="E15" s="292"/>
      <c r="F15" s="289"/>
      <c r="G15" s="289"/>
      <c r="H15" s="286"/>
      <c r="I15" s="289"/>
      <c r="J15" s="290"/>
      <c r="K15" s="290"/>
      <c r="L15" s="290"/>
      <c r="M15" s="287"/>
      <c r="N15" s="306"/>
      <c r="O15" s="309"/>
      <c r="P15" s="290"/>
      <c r="Q15" s="307"/>
      <c r="R15" s="395"/>
      <c r="S15" s="397"/>
      <c r="T15" s="400"/>
      <c r="U15" s="382"/>
      <c r="V15" s="435"/>
      <c r="W15" s="437"/>
      <c r="X15" s="437"/>
      <c r="Y15" s="440"/>
      <c r="Z15" s="370"/>
      <c r="AA15" s="370"/>
      <c r="AB15" s="63"/>
      <c r="AG15" s="63"/>
    </row>
    <row r="16" spans="1:55" ht="10.5" customHeight="1" x14ac:dyDescent="0.2">
      <c r="A16" s="417"/>
      <c r="B16" s="414"/>
      <c r="C16" s="389"/>
      <c r="D16" s="392"/>
      <c r="E16" s="293"/>
      <c r="F16" s="290"/>
      <c r="G16" s="290"/>
      <c r="H16" s="287"/>
      <c r="I16" s="290"/>
      <c r="J16" s="290"/>
      <c r="K16" s="290"/>
      <c r="L16" s="290"/>
      <c r="M16" s="287"/>
      <c r="N16" s="307"/>
      <c r="O16" s="309"/>
      <c r="P16" s="290"/>
      <c r="Q16" s="307"/>
      <c r="R16" s="395"/>
      <c r="S16" s="397"/>
      <c r="T16" s="400"/>
      <c r="U16" s="382"/>
      <c r="V16" s="435"/>
      <c r="W16" s="437"/>
      <c r="X16" s="437"/>
      <c r="Y16" s="440"/>
      <c r="Z16" s="370"/>
      <c r="AA16" s="370"/>
      <c r="AB16" s="63"/>
      <c r="AG16" s="63"/>
      <c r="AW16" s="54"/>
      <c r="BA16" s="54"/>
    </row>
    <row r="17" spans="1:60" ht="10.5" customHeight="1" x14ac:dyDescent="0.2">
      <c r="A17" s="417"/>
      <c r="B17" s="414"/>
      <c r="C17" s="389"/>
      <c r="D17" s="392"/>
      <c r="E17" s="293"/>
      <c r="F17" s="290"/>
      <c r="G17" s="290"/>
      <c r="H17" s="287"/>
      <c r="I17" s="290"/>
      <c r="J17" s="290"/>
      <c r="K17" s="290"/>
      <c r="L17" s="290"/>
      <c r="M17" s="287"/>
      <c r="N17" s="307"/>
      <c r="O17" s="309"/>
      <c r="P17" s="290"/>
      <c r="Q17" s="307"/>
      <c r="R17" s="395"/>
      <c r="S17" s="397"/>
      <c r="T17" s="400"/>
      <c r="U17" s="382"/>
      <c r="V17" s="435"/>
      <c r="W17" s="437"/>
      <c r="X17" s="437"/>
      <c r="Y17" s="440"/>
      <c r="Z17" s="370"/>
      <c r="AA17" s="370"/>
      <c r="AB17" s="63"/>
      <c r="AC17" s="63"/>
      <c r="AF17" s="63"/>
      <c r="AG17" s="63"/>
      <c r="AH17" s="63"/>
      <c r="AI17" s="218"/>
      <c r="AJ17" s="218"/>
      <c r="AK17" s="218"/>
      <c r="AL17" s="218"/>
      <c r="AM17" s="218"/>
      <c r="AW17" s="54"/>
      <c r="AX17" s="212"/>
      <c r="AY17" s="54"/>
      <c r="AZ17" s="54"/>
      <c r="BA17" s="54"/>
    </row>
    <row r="18" spans="1:60" ht="10.5" customHeight="1" x14ac:dyDescent="0.2">
      <c r="A18" s="417"/>
      <c r="B18" s="414"/>
      <c r="C18" s="389"/>
      <c r="D18" s="392"/>
      <c r="E18" s="348">
        <v>1</v>
      </c>
      <c r="F18" s="351">
        <v>2</v>
      </c>
      <c r="G18" s="351">
        <v>3</v>
      </c>
      <c r="H18" s="351">
        <v>4</v>
      </c>
      <c r="I18" s="351">
        <v>5</v>
      </c>
      <c r="J18" s="351">
        <v>6</v>
      </c>
      <c r="K18" s="351">
        <v>7</v>
      </c>
      <c r="L18" s="351">
        <v>8</v>
      </c>
      <c r="M18" s="351">
        <v>9</v>
      </c>
      <c r="N18" s="432">
        <v>10</v>
      </c>
      <c r="O18" s="348">
        <v>11</v>
      </c>
      <c r="P18" s="351">
        <v>12</v>
      </c>
      <c r="Q18" s="432">
        <v>13</v>
      </c>
      <c r="R18" s="395"/>
      <c r="S18" s="397"/>
      <c r="T18" s="400"/>
      <c r="U18" s="382"/>
      <c r="V18" s="435"/>
      <c r="W18" s="437"/>
      <c r="X18" s="437"/>
      <c r="Y18" s="440"/>
      <c r="Z18" s="370"/>
      <c r="AA18" s="370"/>
      <c r="AB18" s="63"/>
      <c r="AC18" s="63"/>
      <c r="AF18" s="63"/>
      <c r="AG18" s="63"/>
      <c r="AH18" s="63"/>
      <c r="AI18" s="218"/>
      <c r="AJ18" s="218"/>
      <c r="AK18" s="218"/>
      <c r="AL18" s="218"/>
      <c r="AM18" s="218"/>
      <c r="AW18" s="54"/>
      <c r="BA18" s="54"/>
    </row>
    <row r="19" spans="1:60" ht="10.5" customHeight="1" x14ac:dyDescent="0.2">
      <c r="A19" s="417"/>
      <c r="B19" s="414"/>
      <c r="C19" s="389"/>
      <c r="D19" s="392"/>
      <c r="E19" s="348"/>
      <c r="F19" s="430"/>
      <c r="G19" s="430"/>
      <c r="H19" s="430"/>
      <c r="I19" s="430"/>
      <c r="J19" s="430"/>
      <c r="K19" s="430"/>
      <c r="L19" s="430"/>
      <c r="M19" s="430"/>
      <c r="N19" s="428"/>
      <c r="O19" s="348"/>
      <c r="P19" s="430"/>
      <c r="Q19" s="428"/>
      <c r="R19" s="395"/>
      <c r="S19" s="397"/>
      <c r="T19" s="400"/>
      <c r="U19" s="382"/>
      <c r="V19" s="435"/>
      <c r="W19" s="437"/>
      <c r="X19" s="437"/>
      <c r="Y19" s="440"/>
      <c r="Z19" s="370"/>
      <c r="AA19" s="370"/>
      <c r="AB19" s="63"/>
      <c r="AC19" s="219" t="s">
        <v>82</v>
      </c>
      <c r="AD19" s="379" t="s">
        <v>117</v>
      </c>
      <c r="AE19" s="380"/>
      <c r="AF19" s="220"/>
      <c r="AG19" s="221"/>
      <c r="AH19" s="222"/>
      <c r="AI19" s="222"/>
      <c r="AJ19" s="222"/>
      <c r="AK19" s="222"/>
      <c r="AL19" s="222"/>
      <c r="AM19" s="223"/>
      <c r="AW19" s="54"/>
      <c r="AX19" s="359" t="s">
        <v>83</v>
      </c>
      <c r="AY19" s="360"/>
      <c r="AZ19" s="360"/>
      <c r="BA19" s="54"/>
    </row>
    <row r="20" spans="1:60" ht="10.5" customHeight="1" x14ac:dyDescent="0.2">
      <c r="A20" s="417"/>
      <c r="B20" s="414"/>
      <c r="C20" s="389"/>
      <c r="D20" s="392"/>
      <c r="E20" s="293"/>
      <c r="F20" s="290"/>
      <c r="G20" s="290"/>
      <c r="H20" s="287"/>
      <c r="I20" s="290"/>
      <c r="J20" s="290"/>
      <c r="K20" s="290"/>
      <c r="L20" s="290"/>
      <c r="M20" s="287"/>
      <c r="N20" s="307"/>
      <c r="O20" s="309"/>
      <c r="P20" s="290"/>
      <c r="Q20" s="307"/>
      <c r="R20" s="395"/>
      <c r="S20" s="397"/>
      <c r="T20" s="400"/>
      <c r="U20" s="382"/>
      <c r="V20" s="435"/>
      <c r="W20" s="437"/>
      <c r="X20" s="437"/>
      <c r="Y20" s="440"/>
      <c r="Z20" s="370"/>
      <c r="AA20" s="370"/>
      <c r="AC20" s="219"/>
      <c r="AD20" s="380"/>
      <c r="AE20" s="380"/>
      <c r="AF20" s="220"/>
      <c r="AG20" s="221"/>
      <c r="AH20" s="361" t="s">
        <v>84</v>
      </c>
      <c r="AI20" s="361"/>
      <c r="AJ20" s="346" t="e">
        <f>Z66</f>
        <v>#DIV/0!</v>
      </c>
      <c r="AK20" s="346"/>
      <c r="AL20" s="222"/>
      <c r="AM20" s="223"/>
      <c r="AW20" s="54"/>
      <c r="AX20" s="360"/>
      <c r="AY20" s="360"/>
      <c r="AZ20" s="360"/>
      <c r="BA20" s="54"/>
    </row>
    <row r="21" spans="1:60" ht="10.5" customHeight="1" thickBot="1" x14ac:dyDescent="0.25">
      <c r="A21" s="417"/>
      <c r="B21" s="414"/>
      <c r="C21" s="389"/>
      <c r="D21" s="392"/>
      <c r="E21" s="293"/>
      <c r="F21" s="290"/>
      <c r="G21" s="290"/>
      <c r="H21" s="287"/>
      <c r="I21" s="290"/>
      <c r="J21" s="290"/>
      <c r="K21" s="290"/>
      <c r="L21" s="290"/>
      <c r="M21" s="287"/>
      <c r="N21" s="307"/>
      <c r="O21" s="309"/>
      <c r="P21" s="290"/>
      <c r="Q21" s="307"/>
      <c r="R21" s="395"/>
      <c r="S21" s="397"/>
      <c r="T21" s="400"/>
      <c r="U21" s="382"/>
      <c r="V21" s="435"/>
      <c r="W21" s="437"/>
      <c r="X21" s="437"/>
      <c r="Y21" s="440"/>
      <c r="Z21" s="370"/>
      <c r="AA21" s="370"/>
      <c r="AG21" s="224"/>
      <c r="AH21" s="361"/>
      <c r="AI21" s="361"/>
      <c r="AJ21" s="346"/>
      <c r="AK21" s="346"/>
      <c r="AL21" s="222"/>
      <c r="AM21" s="224"/>
    </row>
    <row r="22" spans="1:60" ht="10.5" customHeight="1" x14ac:dyDescent="0.2">
      <c r="A22" s="417"/>
      <c r="B22" s="414"/>
      <c r="C22" s="390"/>
      <c r="D22" s="392"/>
      <c r="E22" s="294"/>
      <c r="F22" s="291"/>
      <c r="G22" s="291"/>
      <c r="H22" s="288"/>
      <c r="I22" s="291"/>
      <c r="J22" s="291"/>
      <c r="K22" s="291"/>
      <c r="L22" s="291"/>
      <c r="M22" s="288"/>
      <c r="N22" s="308"/>
      <c r="O22" s="310"/>
      <c r="P22" s="291"/>
      <c r="Q22" s="308"/>
      <c r="R22" s="395"/>
      <c r="S22" s="398"/>
      <c r="T22" s="401"/>
      <c r="U22" s="383"/>
      <c r="V22" s="436"/>
      <c r="W22" s="438"/>
      <c r="X22" s="438"/>
      <c r="Y22" s="441"/>
      <c r="Z22" s="371"/>
      <c r="AA22" s="371"/>
      <c r="AC22" s="373" t="s">
        <v>88</v>
      </c>
      <c r="AD22" s="373" t="s">
        <v>118</v>
      </c>
      <c r="AE22" s="375" t="s">
        <v>85</v>
      </c>
      <c r="AF22" s="377" t="s">
        <v>86</v>
      </c>
      <c r="AG22" s="224"/>
      <c r="AH22" s="361" t="s">
        <v>87</v>
      </c>
      <c r="AI22" s="361"/>
      <c r="AJ22" s="346" t="e">
        <f>BH28</f>
        <v>#DIV/0!</v>
      </c>
      <c r="AK22" s="346"/>
      <c r="AL22" s="222"/>
      <c r="AM22" s="224"/>
      <c r="AW22" s="336" t="s">
        <v>88</v>
      </c>
      <c r="AX22" s="338" t="s">
        <v>89</v>
      </c>
      <c r="AY22" s="340" t="s">
        <v>71</v>
      </c>
      <c r="AZ22" s="342" t="s">
        <v>90</v>
      </c>
      <c r="BA22" s="344" t="s">
        <v>91</v>
      </c>
    </row>
    <row r="23" spans="1:60" ht="10.5" customHeight="1" thickBot="1" x14ac:dyDescent="0.25">
      <c r="A23" s="417"/>
      <c r="B23" s="415"/>
      <c r="C23" s="15">
        <v>10</v>
      </c>
      <c r="D23" s="3"/>
      <c r="E23" s="4">
        <v>8</v>
      </c>
      <c r="F23" s="2">
        <v>6</v>
      </c>
      <c r="G23" s="2">
        <v>12</v>
      </c>
      <c r="H23" s="7">
        <v>8</v>
      </c>
      <c r="I23" s="2">
        <v>6</v>
      </c>
      <c r="J23" s="9">
        <v>6</v>
      </c>
      <c r="K23" s="2">
        <v>4</v>
      </c>
      <c r="L23" s="2">
        <v>6</v>
      </c>
      <c r="M23" s="7">
        <v>8</v>
      </c>
      <c r="N23" s="3">
        <v>8</v>
      </c>
      <c r="O23" s="9">
        <v>8</v>
      </c>
      <c r="P23" s="2">
        <v>8</v>
      </c>
      <c r="Q23" s="3">
        <v>12</v>
      </c>
      <c r="R23" s="6">
        <v>72</v>
      </c>
      <c r="S23" s="2"/>
      <c r="T23" s="5">
        <v>28</v>
      </c>
      <c r="U23" s="3"/>
      <c r="V23" s="4">
        <v>30</v>
      </c>
      <c r="W23" s="2">
        <v>18</v>
      </c>
      <c r="X23" s="2">
        <v>16</v>
      </c>
      <c r="Y23" s="7">
        <v>36</v>
      </c>
      <c r="Z23" s="8">
        <v>100</v>
      </c>
      <c r="AA23" s="8"/>
      <c r="AB23" s="225"/>
      <c r="AC23" s="374"/>
      <c r="AD23" s="374"/>
      <c r="AE23" s="376"/>
      <c r="AF23" s="378"/>
      <c r="AG23" s="226"/>
      <c r="AH23" s="361"/>
      <c r="AI23" s="361"/>
      <c r="AJ23" s="346"/>
      <c r="AK23" s="346"/>
      <c r="AL23" s="54"/>
      <c r="AM23" s="54"/>
      <c r="AW23" s="337"/>
      <c r="AX23" s="339"/>
      <c r="AY23" s="341"/>
      <c r="AZ23" s="343"/>
      <c r="BA23" s="345"/>
    </row>
    <row r="24" spans="1:60" ht="14.25" customHeight="1" x14ac:dyDescent="0.2">
      <c r="A24" s="68"/>
      <c r="B24" s="64"/>
      <c r="C24" s="69"/>
      <c r="D24" s="33" t="str">
        <f>IF(C24&gt;=10,"A",IF(C24&gt;=6,"B","C"))</f>
        <v>C</v>
      </c>
      <c r="E24" s="72"/>
      <c r="F24" s="73"/>
      <c r="G24" s="73"/>
      <c r="H24" s="74"/>
      <c r="I24" s="73"/>
      <c r="J24" s="75"/>
      <c r="K24" s="73"/>
      <c r="L24" s="73"/>
      <c r="M24" s="74"/>
      <c r="N24" s="76"/>
      <c r="O24" s="124"/>
      <c r="P24" s="74"/>
      <c r="Q24" s="76"/>
      <c r="R24" s="72">
        <f>SUM(E24:N24)</f>
        <v>0</v>
      </c>
      <c r="S24" s="77" t="str">
        <f>IF(R24&gt;=52,"A",IF(R24&gt;=40,"B","C"))</f>
        <v>C</v>
      </c>
      <c r="T24" s="73">
        <f>SUM(O24:Q24)</f>
        <v>0</v>
      </c>
      <c r="U24" s="78" t="str">
        <f>IF(T24&gt;=18,"A",IF(T24&gt;=10,"B","C"))</f>
        <v>C</v>
      </c>
      <c r="V24" s="72">
        <f>E24+F24+I24+J24+K24</f>
        <v>0</v>
      </c>
      <c r="W24" s="73">
        <f>L24+Q24</f>
        <v>0</v>
      </c>
      <c r="X24" s="73">
        <f>H24+P24</f>
        <v>0</v>
      </c>
      <c r="Y24" s="74">
        <f>G24+M24+N24+O24</f>
        <v>0</v>
      </c>
      <c r="Z24" s="79">
        <f>R24+T24</f>
        <v>0</v>
      </c>
      <c r="AA24" s="60">
        <f>(Z24-59)/17.61*10+50</f>
        <v>16.496308915388987</v>
      </c>
      <c r="AB24" s="225"/>
      <c r="AC24" s="227">
        <v>1</v>
      </c>
      <c r="AD24" s="264">
        <f>B24</f>
        <v>0</v>
      </c>
      <c r="AE24" s="265">
        <f>Z24</f>
        <v>0</v>
      </c>
      <c r="AF24" s="277">
        <f>AA24</f>
        <v>16.496308915388987</v>
      </c>
      <c r="AG24" s="226"/>
      <c r="AH24" s="54"/>
      <c r="AI24" s="54"/>
      <c r="AJ24" s="54"/>
      <c r="AK24" s="54"/>
      <c r="AL24" s="54"/>
      <c r="AM24" s="54"/>
      <c r="AW24" s="230">
        <v>1</v>
      </c>
      <c r="AX24" s="270">
        <f>B24</f>
        <v>0</v>
      </c>
      <c r="AY24" s="271">
        <f>Z24</f>
        <v>0</v>
      </c>
      <c r="AZ24" s="274" t="e">
        <f>Z24-$Z$66</f>
        <v>#DIV/0!</v>
      </c>
      <c r="BA24" s="282" t="e">
        <f>AZ24^2</f>
        <v>#DIV/0!</v>
      </c>
      <c r="BC24" s="331" t="s">
        <v>92</v>
      </c>
      <c r="BD24" s="331"/>
      <c r="BE24" s="331"/>
      <c r="BF24" s="235"/>
      <c r="BG24" s="235"/>
      <c r="BH24" s="235"/>
    </row>
    <row r="25" spans="1:60" ht="14.25" customHeight="1" x14ac:dyDescent="0.2">
      <c r="A25" s="140"/>
      <c r="B25" s="141"/>
      <c r="C25" s="142"/>
      <c r="D25" s="143" t="str">
        <f t="shared" ref="D25:D63" si="0">IF(C25&gt;=10,"A",IF(C25&gt;=6,"B","C"))</f>
        <v>C</v>
      </c>
      <c r="E25" s="144"/>
      <c r="F25" s="145"/>
      <c r="G25" s="145"/>
      <c r="H25" s="146"/>
      <c r="I25" s="145"/>
      <c r="J25" s="147"/>
      <c r="K25" s="145"/>
      <c r="L25" s="145"/>
      <c r="M25" s="146"/>
      <c r="N25" s="148"/>
      <c r="O25" s="175"/>
      <c r="P25" s="146"/>
      <c r="Q25" s="148"/>
      <c r="R25" s="144">
        <f>SUM(E25:N25)</f>
        <v>0</v>
      </c>
      <c r="S25" s="149" t="str">
        <f t="shared" ref="S25:S63" si="1">IF(R25&gt;=52,"A",IF(R25&gt;=40,"B","C"))</f>
        <v>C</v>
      </c>
      <c r="T25" s="145">
        <f>SUM(O25:Q25)</f>
        <v>0</v>
      </c>
      <c r="U25" s="150" t="str">
        <f t="shared" ref="U25:U63" si="2">IF(T25&gt;=18,"A",IF(T25&gt;=10,"B","C"))</f>
        <v>C</v>
      </c>
      <c r="V25" s="144">
        <f t="shared" ref="V25:V63" si="3">E25+F25+I25+J25+K25</f>
        <v>0</v>
      </c>
      <c r="W25" s="145">
        <f t="shared" ref="W25:W63" si="4">L25+Q25</f>
        <v>0</v>
      </c>
      <c r="X25" s="145">
        <f t="shared" ref="X25:X63" si="5">H25+P25</f>
        <v>0</v>
      </c>
      <c r="Y25" s="146">
        <f t="shared" ref="Y25:Y63" si="6">G25+M25+N25+O25</f>
        <v>0</v>
      </c>
      <c r="Z25" s="151">
        <f>R25+T25</f>
        <v>0</v>
      </c>
      <c r="AA25" s="152">
        <f t="shared" ref="AA25:AA63" si="7">(Z25-59)/17.61*10+50</f>
        <v>16.496308915388987</v>
      </c>
      <c r="AB25" s="54"/>
      <c r="AC25" s="236">
        <v>2</v>
      </c>
      <c r="AD25" s="228">
        <f t="shared" ref="AD25:AD63" si="8">B25</f>
        <v>0</v>
      </c>
      <c r="AE25" s="229">
        <f t="shared" ref="AE25:AE63" si="9">Z25</f>
        <v>0</v>
      </c>
      <c r="AF25" s="276">
        <f t="shared" ref="AF25:AF63" si="10">AA25</f>
        <v>16.496308915388987</v>
      </c>
      <c r="AG25" s="226"/>
      <c r="AH25" s="332" t="s">
        <v>93</v>
      </c>
      <c r="AI25" s="333"/>
      <c r="AJ25" s="312">
        <v>5</v>
      </c>
      <c r="AK25" s="237">
        <v>15</v>
      </c>
      <c r="AL25" s="237">
        <v>25</v>
      </c>
      <c r="AM25" s="237">
        <v>35</v>
      </c>
      <c r="AN25" s="237">
        <v>45</v>
      </c>
      <c r="AO25" s="2">
        <v>55</v>
      </c>
      <c r="AP25" s="237">
        <v>65</v>
      </c>
      <c r="AQ25" s="237">
        <v>75</v>
      </c>
      <c r="AR25" s="237">
        <v>85</v>
      </c>
      <c r="AS25" s="237">
        <v>95</v>
      </c>
      <c r="AW25" s="238">
        <v>2</v>
      </c>
      <c r="AX25" s="231">
        <f t="shared" ref="AX25:AX63" si="11">B25</f>
        <v>0</v>
      </c>
      <c r="AY25" s="232">
        <f t="shared" ref="AY25:AY63" si="12">Z25</f>
        <v>0</v>
      </c>
      <c r="AZ25" s="233" t="e">
        <f>Z25-$Z$66</f>
        <v>#DIV/0!</v>
      </c>
      <c r="BA25" s="283" t="e">
        <f t="shared" ref="BA25:BA63" si="13">AZ25^2</f>
        <v>#DIV/0!</v>
      </c>
      <c r="BC25" s="235"/>
      <c r="BD25" s="235"/>
      <c r="BE25" s="235"/>
      <c r="BF25" s="235"/>
      <c r="BG25" s="235"/>
      <c r="BH25" s="235"/>
    </row>
    <row r="26" spans="1:60" ht="14.25" customHeight="1" x14ac:dyDescent="0.2">
      <c r="A26" s="68"/>
      <c r="B26" s="64"/>
      <c r="C26" s="69"/>
      <c r="D26" s="33" t="str">
        <f t="shared" si="0"/>
        <v>C</v>
      </c>
      <c r="E26" s="72"/>
      <c r="F26" s="73"/>
      <c r="G26" s="73"/>
      <c r="H26" s="74"/>
      <c r="I26" s="73"/>
      <c r="J26" s="75"/>
      <c r="K26" s="73"/>
      <c r="L26" s="73"/>
      <c r="M26" s="74"/>
      <c r="N26" s="76"/>
      <c r="O26" s="124"/>
      <c r="P26" s="74"/>
      <c r="Q26" s="76"/>
      <c r="R26" s="72">
        <f>SUM(E26:N26)</f>
        <v>0</v>
      </c>
      <c r="S26" s="77" t="str">
        <f t="shared" si="1"/>
        <v>C</v>
      </c>
      <c r="T26" s="73">
        <f>SUM(O26:Q26)</f>
        <v>0</v>
      </c>
      <c r="U26" s="78" t="str">
        <f t="shared" si="2"/>
        <v>C</v>
      </c>
      <c r="V26" s="72">
        <f t="shared" si="3"/>
        <v>0</v>
      </c>
      <c r="W26" s="73">
        <f t="shared" si="4"/>
        <v>0</v>
      </c>
      <c r="X26" s="73">
        <f t="shared" si="5"/>
        <v>0</v>
      </c>
      <c r="Y26" s="74">
        <f t="shared" si="6"/>
        <v>0</v>
      </c>
      <c r="Z26" s="79">
        <f>R26+T26</f>
        <v>0</v>
      </c>
      <c r="AA26" s="60">
        <f t="shared" si="7"/>
        <v>16.496308915388987</v>
      </c>
      <c r="AB26" s="239"/>
      <c r="AC26" s="240">
        <v>3</v>
      </c>
      <c r="AD26" s="228">
        <f t="shared" si="8"/>
        <v>0</v>
      </c>
      <c r="AE26" s="229">
        <f t="shared" si="9"/>
        <v>0</v>
      </c>
      <c r="AF26" s="276">
        <f t="shared" si="10"/>
        <v>16.496308915388987</v>
      </c>
      <c r="AG26" s="226"/>
      <c r="AH26" s="334" t="s">
        <v>94</v>
      </c>
      <c r="AI26" s="335"/>
      <c r="AJ26" s="237"/>
      <c r="AK26" s="241"/>
      <c r="AL26" s="241"/>
      <c r="AM26" s="241"/>
      <c r="AN26" s="241"/>
      <c r="AO26" s="242"/>
      <c r="AP26" s="2"/>
      <c r="AQ26" s="2"/>
      <c r="AR26" s="2"/>
      <c r="AS26" s="2"/>
      <c r="AW26" s="238">
        <v>3</v>
      </c>
      <c r="AX26" s="231">
        <f t="shared" si="11"/>
        <v>0</v>
      </c>
      <c r="AY26" s="232">
        <f t="shared" si="12"/>
        <v>0</v>
      </c>
      <c r="AZ26" s="233" t="e">
        <f t="shared" ref="AZ26:AZ63" si="14">Z26-$Z$66</f>
        <v>#DIV/0!</v>
      </c>
      <c r="BA26" s="283" t="e">
        <f t="shared" si="13"/>
        <v>#DIV/0!</v>
      </c>
      <c r="BC26" s="234" t="s">
        <v>95</v>
      </c>
      <c r="BD26" s="234"/>
      <c r="BE26" s="234"/>
      <c r="BF26" s="234"/>
      <c r="BG26" s="243" t="e">
        <f>SUM(BA24:BA63)/$D$65</f>
        <v>#DIV/0!</v>
      </c>
    </row>
    <row r="27" spans="1:60" ht="14.25" customHeight="1" x14ac:dyDescent="0.2">
      <c r="A27" s="140"/>
      <c r="B27" s="141"/>
      <c r="C27" s="142"/>
      <c r="D27" s="143" t="str">
        <f t="shared" si="0"/>
        <v>C</v>
      </c>
      <c r="E27" s="144"/>
      <c r="F27" s="145"/>
      <c r="G27" s="145"/>
      <c r="H27" s="146"/>
      <c r="I27" s="145"/>
      <c r="J27" s="147"/>
      <c r="K27" s="145"/>
      <c r="L27" s="145"/>
      <c r="M27" s="146"/>
      <c r="N27" s="148"/>
      <c r="O27" s="175"/>
      <c r="P27" s="146"/>
      <c r="Q27" s="148"/>
      <c r="R27" s="144">
        <f t="shared" ref="R27:R63" si="15">SUM(E27:N27)</f>
        <v>0</v>
      </c>
      <c r="S27" s="149" t="str">
        <f t="shared" si="1"/>
        <v>C</v>
      </c>
      <c r="T27" s="145">
        <f t="shared" ref="T27:T63" si="16">SUM(O27:Q27)</f>
        <v>0</v>
      </c>
      <c r="U27" s="150" t="str">
        <f t="shared" si="2"/>
        <v>C</v>
      </c>
      <c r="V27" s="144">
        <f t="shared" si="3"/>
        <v>0</v>
      </c>
      <c r="W27" s="145">
        <f t="shared" si="4"/>
        <v>0</v>
      </c>
      <c r="X27" s="145">
        <f t="shared" si="5"/>
        <v>0</v>
      </c>
      <c r="Y27" s="146">
        <f t="shared" si="6"/>
        <v>0</v>
      </c>
      <c r="Z27" s="151">
        <f t="shared" ref="Z27:Z63" si="17">R27+T27</f>
        <v>0</v>
      </c>
      <c r="AA27" s="152">
        <f t="shared" si="7"/>
        <v>16.496308915388987</v>
      </c>
      <c r="AB27" s="239"/>
      <c r="AC27" s="240">
        <v>4</v>
      </c>
      <c r="AD27" s="228">
        <f t="shared" si="8"/>
        <v>0</v>
      </c>
      <c r="AE27" s="229">
        <f t="shared" si="9"/>
        <v>0</v>
      </c>
      <c r="AF27" s="276">
        <f t="shared" si="10"/>
        <v>16.496308915388987</v>
      </c>
      <c r="AG27" s="226"/>
      <c r="AH27" s="244"/>
      <c r="AI27" s="244"/>
      <c r="AJ27" s="244"/>
      <c r="AK27" s="244"/>
      <c r="AL27" s="244"/>
      <c r="AM27" s="244"/>
      <c r="AW27" s="238">
        <v>4</v>
      </c>
      <c r="AX27" s="231">
        <f t="shared" si="11"/>
        <v>0</v>
      </c>
      <c r="AY27" s="232">
        <f t="shared" si="12"/>
        <v>0</v>
      </c>
      <c r="AZ27" s="233" t="e">
        <f t="shared" si="14"/>
        <v>#DIV/0!</v>
      </c>
      <c r="BA27" s="283" t="e">
        <f t="shared" si="13"/>
        <v>#DIV/0!</v>
      </c>
      <c r="BC27" s="235"/>
      <c r="BD27" s="235"/>
      <c r="BE27" s="235"/>
      <c r="BF27" s="235"/>
      <c r="BG27" s="235"/>
      <c r="BH27" s="235"/>
    </row>
    <row r="28" spans="1:60" ht="14.25" customHeight="1" x14ac:dyDescent="0.2">
      <c r="A28" s="68"/>
      <c r="B28" s="64"/>
      <c r="C28" s="69"/>
      <c r="D28" s="33" t="str">
        <f t="shared" si="0"/>
        <v>C</v>
      </c>
      <c r="E28" s="72"/>
      <c r="F28" s="73"/>
      <c r="G28" s="73"/>
      <c r="H28" s="74"/>
      <c r="I28" s="73"/>
      <c r="J28" s="75"/>
      <c r="K28" s="73"/>
      <c r="L28" s="73"/>
      <c r="M28" s="74"/>
      <c r="N28" s="76"/>
      <c r="O28" s="124"/>
      <c r="P28" s="74"/>
      <c r="Q28" s="76"/>
      <c r="R28" s="72">
        <f t="shared" si="15"/>
        <v>0</v>
      </c>
      <c r="S28" s="77" t="str">
        <f t="shared" si="1"/>
        <v>C</v>
      </c>
      <c r="T28" s="73">
        <f t="shared" si="16"/>
        <v>0</v>
      </c>
      <c r="U28" s="78" t="str">
        <f t="shared" si="2"/>
        <v>C</v>
      </c>
      <c r="V28" s="72">
        <f t="shared" si="3"/>
        <v>0</v>
      </c>
      <c r="W28" s="73">
        <f t="shared" si="4"/>
        <v>0</v>
      </c>
      <c r="X28" s="73">
        <f t="shared" si="5"/>
        <v>0</v>
      </c>
      <c r="Y28" s="74">
        <f t="shared" si="6"/>
        <v>0</v>
      </c>
      <c r="Z28" s="79">
        <f t="shared" si="17"/>
        <v>0</v>
      </c>
      <c r="AA28" s="60">
        <f t="shared" si="7"/>
        <v>16.496308915388987</v>
      </c>
      <c r="AB28" s="239"/>
      <c r="AC28" s="240">
        <v>5</v>
      </c>
      <c r="AD28" s="228">
        <f t="shared" si="8"/>
        <v>0</v>
      </c>
      <c r="AE28" s="229">
        <f t="shared" si="9"/>
        <v>0</v>
      </c>
      <c r="AF28" s="276">
        <f t="shared" si="10"/>
        <v>16.496308915388987</v>
      </c>
      <c r="AG28" s="226"/>
      <c r="AH28" s="245" t="s">
        <v>96</v>
      </c>
      <c r="AI28" s="244"/>
      <c r="AJ28" s="244">
        <v>5</v>
      </c>
      <c r="AK28" s="317" t="s">
        <v>97</v>
      </c>
      <c r="AL28" s="317"/>
      <c r="AM28" s="244"/>
      <c r="AN28" s="50">
        <v>55</v>
      </c>
      <c r="AO28" s="362" t="s">
        <v>98</v>
      </c>
      <c r="AP28" s="362"/>
      <c r="AW28" s="238">
        <v>5</v>
      </c>
      <c r="AX28" s="231">
        <f t="shared" si="11"/>
        <v>0</v>
      </c>
      <c r="AY28" s="232">
        <f t="shared" si="12"/>
        <v>0</v>
      </c>
      <c r="AZ28" s="233" t="e">
        <f t="shared" si="14"/>
        <v>#DIV/0!</v>
      </c>
      <c r="BA28" s="283" t="e">
        <f t="shared" si="13"/>
        <v>#DIV/0!</v>
      </c>
      <c r="BC28" s="234" t="s">
        <v>99</v>
      </c>
      <c r="BD28" s="234"/>
      <c r="BE28" s="234"/>
      <c r="BF28" s="234"/>
      <c r="BG28" s="234"/>
      <c r="BH28" s="311" t="e">
        <f>BG26^(1/2)</f>
        <v>#DIV/0!</v>
      </c>
    </row>
    <row r="29" spans="1:60" ht="14.25" customHeight="1" x14ac:dyDescent="0.2">
      <c r="A29" s="140"/>
      <c r="B29" s="141"/>
      <c r="C29" s="142"/>
      <c r="D29" s="143" t="str">
        <f t="shared" si="0"/>
        <v>C</v>
      </c>
      <c r="E29" s="144"/>
      <c r="F29" s="145"/>
      <c r="G29" s="145"/>
      <c r="H29" s="146"/>
      <c r="I29" s="145"/>
      <c r="J29" s="147"/>
      <c r="K29" s="145"/>
      <c r="L29" s="145"/>
      <c r="M29" s="146"/>
      <c r="N29" s="148"/>
      <c r="O29" s="175"/>
      <c r="P29" s="146"/>
      <c r="Q29" s="148"/>
      <c r="R29" s="144">
        <f t="shared" si="15"/>
        <v>0</v>
      </c>
      <c r="S29" s="149" t="str">
        <f t="shared" si="1"/>
        <v>C</v>
      </c>
      <c r="T29" s="145">
        <f t="shared" si="16"/>
        <v>0</v>
      </c>
      <c r="U29" s="150" t="str">
        <f t="shared" si="2"/>
        <v>C</v>
      </c>
      <c r="V29" s="144">
        <f t="shared" si="3"/>
        <v>0</v>
      </c>
      <c r="W29" s="145">
        <f t="shared" si="4"/>
        <v>0</v>
      </c>
      <c r="X29" s="145">
        <f t="shared" si="5"/>
        <v>0</v>
      </c>
      <c r="Y29" s="146">
        <f t="shared" si="6"/>
        <v>0</v>
      </c>
      <c r="Z29" s="151">
        <f t="shared" si="17"/>
        <v>0</v>
      </c>
      <c r="AA29" s="152">
        <f t="shared" si="7"/>
        <v>16.496308915388987</v>
      </c>
      <c r="AB29" s="239"/>
      <c r="AC29" s="240">
        <v>6</v>
      </c>
      <c r="AD29" s="228">
        <f t="shared" si="8"/>
        <v>0</v>
      </c>
      <c r="AE29" s="229">
        <f t="shared" si="9"/>
        <v>0</v>
      </c>
      <c r="AF29" s="276">
        <f t="shared" si="10"/>
        <v>16.496308915388987</v>
      </c>
      <c r="AG29" s="226"/>
      <c r="AH29" s="244"/>
      <c r="AI29" s="244"/>
      <c r="AJ29" s="244">
        <v>15</v>
      </c>
      <c r="AK29" s="317" t="s">
        <v>100</v>
      </c>
      <c r="AL29" s="317"/>
      <c r="AM29" s="244"/>
      <c r="AN29" s="50">
        <v>65</v>
      </c>
      <c r="AO29" s="318" t="s">
        <v>101</v>
      </c>
      <c r="AP29" s="318"/>
      <c r="AW29" s="238">
        <v>6</v>
      </c>
      <c r="AX29" s="231">
        <f t="shared" si="11"/>
        <v>0</v>
      </c>
      <c r="AY29" s="232">
        <f t="shared" si="12"/>
        <v>0</v>
      </c>
      <c r="AZ29" s="233" t="e">
        <f t="shared" si="14"/>
        <v>#DIV/0!</v>
      </c>
      <c r="BA29" s="283" t="e">
        <f t="shared" si="13"/>
        <v>#DIV/0!</v>
      </c>
    </row>
    <row r="30" spans="1:60" ht="14.25" customHeight="1" x14ac:dyDescent="0.2">
      <c r="A30" s="68"/>
      <c r="B30" s="64"/>
      <c r="C30" s="69"/>
      <c r="D30" s="33" t="str">
        <f t="shared" si="0"/>
        <v>C</v>
      </c>
      <c r="E30" s="72"/>
      <c r="F30" s="73"/>
      <c r="G30" s="73"/>
      <c r="H30" s="74"/>
      <c r="I30" s="73"/>
      <c r="J30" s="75"/>
      <c r="K30" s="73"/>
      <c r="L30" s="73"/>
      <c r="M30" s="74"/>
      <c r="N30" s="76"/>
      <c r="O30" s="124"/>
      <c r="P30" s="74"/>
      <c r="Q30" s="76"/>
      <c r="R30" s="72">
        <f t="shared" si="15"/>
        <v>0</v>
      </c>
      <c r="S30" s="77" t="str">
        <f t="shared" si="1"/>
        <v>C</v>
      </c>
      <c r="T30" s="73">
        <f t="shared" si="16"/>
        <v>0</v>
      </c>
      <c r="U30" s="78" t="str">
        <f t="shared" si="2"/>
        <v>C</v>
      </c>
      <c r="V30" s="72">
        <f t="shared" si="3"/>
        <v>0</v>
      </c>
      <c r="W30" s="73">
        <f t="shared" si="4"/>
        <v>0</v>
      </c>
      <c r="X30" s="73">
        <f t="shared" si="5"/>
        <v>0</v>
      </c>
      <c r="Y30" s="74">
        <f t="shared" si="6"/>
        <v>0</v>
      </c>
      <c r="Z30" s="79">
        <f t="shared" si="17"/>
        <v>0</v>
      </c>
      <c r="AA30" s="60">
        <f t="shared" si="7"/>
        <v>16.496308915388987</v>
      </c>
      <c r="AB30" s="239"/>
      <c r="AC30" s="240">
        <v>7</v>
      </c>
      <c r="AD30" s="228">
        <f t="shared" si="8"/>
        <v>0</v>
      </c>
      <c r="AE30" s="229">
        <f t="shared" si="9"/>
        <v>0</v>
      </c>
      <c r="AF30" s="276">
        <f t="shared" si="10"/>
        <v>16.496308915388987</v>
      </c>
      <c r="AG30" s="226"/>
      <c r="AH30" s="244"/>
      <c r="AI30" s="244"/>
      <c r="AJ30" s="244">
        <v>25</v>
      </c>
      <c r="AK30" s="317" t="s">
        <v>102</v>
      </c>
      <c r="AL30" s="317"/>
      <c r="AM30" s="244"/>
      <c r="AN30" s="50">
        <v>75</v>
      </c>
      <c r="AO30" s="318" t="s">
        <v>103</v>
      </c>
      <c r="AP30" s="318"/>
      <c r="AW30" s="238">
        <v>7</v>
      </c>
      <c r="AX30" s="231">
        <f t="shared" si="11"/>
        <v>0</v>
      </c>
      <c r="AY30" s="232">
        <f t="shared" si="12"/>
        <v>0</v>
      </c>
      <c r="AZ30" s="233" t="e">
        <f t="shared" si="14"/>
        <v>#DIV/0!</v>
      </c>
      <c r="BA30" s="283" t="e">
        <f t="shared" si="13"/>
        <v>#DIV/0!</v>
      </c>
      <c r="BD30" s="246" t="s">
        <v>104</v>
      </c>
      <c r="BE30" s="247" t="s">
        <v>105</v>
      </c>
      <c r="BF30" s="248" t="s">
        <v>106</v>
      </c>
    </row>
    <row r="31" spans="1:60" ht="14.25" customHeight="1" x14ac:dyDescent="0.2">
      <c r="A31" s="140"/>
      <c r="B31" s="141"/>
      <c r="C31" s="142"/>
      <c r="D31" s="143" t="str">
        <f t="shared" si="0"/>
        <v>C</v>
      </c>
      <c r="E31" s="144"/>
      <c r="F31" s="145"/>
      <c r="G31" s="145"/>
      <c r="H31" s="146"/>
      <c r="I31" s="145"/>
      <c r="J31" s="147"/>
      <c r="K31" s="145"/>
      <c r="L31" s="145"/>
      <c r="M31" s="146"/>
      <c r="N31" s="148"/>
      <c r="O31" s="175"/>
      <c r="P31" s="146"/>
      <c r="Q31" s="148"/>
      <c r="R31" s="144">
        <f t="shared" si="15"/>
        <v>0</v>
      </c>
      <c r="S31" s="149" t="str">
        <f t="shared" si="1"/>
        <v>C</v>
      </c>
      <c r="T31" s="145">
        <f t="shared" si="16"/>
        <v>0</v>
      </c>
      <c r="U31" s="150" t="str">
        <f t="shared" si="2"/>
        <v>C</v>
      </c>
      <c r="V31" s="144">
        <f t="shared" si="3"/>
        <v>0</v>
      </c>
      <c r="W31" s="145">
        <f t="shared" si="4"/>
        <v>0</v>
      </c>
      <c r="X31" s="145">
        <f t="shared" si="5"/>
        <v>0</v>
      </c>
      <c r="Y31" s="146">
        <f t="shared" si="6"/>
        <v>0</v>
      </c>
      <c r="Z31" s="151">
        <f t="shared" si="17"/>
        <v>0</v>
      </c>
      <c r="AA31" s="152">
        <f t="shared" si="7"/>
        <v>16.496308915388987</v>
      </c>
      <c r="AB31" s="239"/>
      <c r="AC31" s="240">
        <v>8</v>
      </c>
      <c r="AD31" s="228">
        <f t="shared" si="8"/>
        <v>0</v>
      </c>
      <c r="AE31" s="229">
        <f t="shared" si="9"/>
        <v>0</v>
      </c>
      <c r="AF31" s="276">
        <f t="shared" si="10"/>
        <v>16.496308915388987</v>
      </c>
      <c r="AG31" s="226"/>
      <c r="AH31" s="244"/>
      <c r="AI31" s="249"/>
      <c r="AJ31" s="244">
        <v>35</v>
      </c>
      <c r="AK31" s="317" t="s">
        <v>107</v>
      </c>
      <c r="AL31" s="317"/>
      <c r="AM31" s="244"/>
      <c r="AN31" s="50">
        <v>85</v>
      </c>
      <c r="AO31" s="318" t="s">
        <v>108</v>
      </c>
      <c r="AP31" s="319"/>
      <c r="AW31" s="238">
        <v>8</v>
      </c>
      <c r="AX31" s="231">
        <f t="shared" si="11"/>
        <v>0</v>
      </c>
      <c r="AY31" s="232">
        <f t="shared" si="12"/>
        <v>0</v>
      </c>
      <c r="AZ31" s="233" t="e">
        <f t="shared" si="14"/>
        <v>#DIV/0!</v>
      </c>
      <c r="BA31" s="283" t="e">
        <f t="shared" si="13"/>
        <v>#DIV/0!</v>
      </c>
    </row>
    <row r="32" spans="1:60" ht="14.25" customHeight="1" x14ac:dyDescent="0.2">
      <c r="A32" s="68"/>
      <c r="B32" s="64"/>
      <c r="C32" s="69"/>
      <c r="D32" s="33" t="str">
        <f t="shared" si="0"/>
        <v>C</v>
      </c>
      <c r="E32" s="72"/>
      <c r="F32" s="73"/>
      <c r="G32" s="73"/>
      <c r="H32" s="74"/>
      <c r="I32" s="73"/>
      <c r="J32" s="75"/>
      <c r="K32" s="73"/>
      <c r="L32" s="73"/>
      <c r="M32" s="74"/>
      <c r="N32" s="76"/>
      <c r="O32" s="124"/>
      <c r="P32" s="74"/>
      <c r="Q32" s="76"/>
      <c r="R32" s="72">
        <f t="shared" si="15"/>
        <v>0</v>
      </c>
      <c r="S32" s="77" t="str">
        <f t="shared" si="1"/>
        <v>C</v>
      </c>
      <c r="T32" s="73">
        <f t="shared" si="16"/>
        <v>0</v>
      </c>
      <c r="U32" s="78" t="str">
        <f t="shared" si="2"/>
        <v>C</v>
      </c>
      <c r="V32" s="72">
        <f t="shared" si="3"/>
        <v>0</v>
      </c>
      <c r="W32" s="73">
        <f t="shared" si="4"/>
        <v>0</v>
      </c>
      <c r="X32" s="73">
        <f t="shared" si="5"/>
        <v>0</v>
      </c>
      <c r="Y32" s="74">
        <f t="shared" si="6"/>
        <v>0</v>
      </c>
      <c r="Z32" s="79">
        <f t="shared" si="17"/>
        <v>0</v>
      </c>
      <c r="AA32" s="60">
        <f t="shared" si="7"/>
        <v>16.496308915388987</v>
      </c>
      <c r="AB32" s="239"/>
      <c r="AC32" s="240">
        <v>9</v>
      </c>
      <c r="AD32" s="228">
        <f t="shared" si="8"/>
        <v>0</v>
      </c>
      <c r="AE32" s="229">
        <f t="shared" si="9"/>
        <v>0</v>
      </c>
      <c r="AF32" s="276">
        <f t="shared" si="10"/>
        <v>16.496308915388987</v>
      </c>
      <c r="AG32" s="226"/>
      <c r="AH32" s="244"/>
      <c r="AI32" s="244"/>
      <c r="AJ32" s="244">
        <v>45</v>
      </c>
      <c r="AK32" s="363" t="s">
        <v>109</v>
      </c>
      <c r="AL32" s="363"/>
      <c r="AM32" s="244"/>
      <c r="AN32" s="50">
        <v>95</v>
      </c>
      <c r="AO32" s="364" t="s">
        <v>110</v>
      </c>
      <c r="AP32" s="364"/>
      <c r="AQ32" s="364"/>
      <c r="AR32" s="364"/>
      <c r="AW32" s="238">
        <v>9</v>
      </c>
      <c r="AX32" s="231">
        <f t="shared" si="11"/>
        <v>0</v>
      </c>
      <c r="AY32" s="232">
        <f t="shared" si="12"/>
        <v>0</v>
      </c>
      <c r="AZ32" s="233" t="e">
        <f t="shared" si="14"/>
        <v>#DIV/0!</v>
      </c>
      <c r="BA32" s="283" t="e">
        <f t="shared" si="13"/>
        <v>#DIV/0!</v>
      </c>
    </row>
    <row r="33" spans="1:62" ht="14.25" customHeight="1" x14ac:dyDescent="0.2">
      <c r="A33" s="140"/>
      <c r="B33" s="141"/>
      <c r="C33" s="142"/>
      <c r="D33" s="143" t="str">
        <f t="shared" si="0"/>
        <v>C</v>
      </c>
      <c r="E33" s="144"/>
      <c r="F33" s="145"/>
      <c r="G33" s="145"/>
      <c r="H33" s="146"/>
      <c r="I33" s="145"/>
      <c r="J33" s="147"/>
      <c r="K33" s="145"/>
      <c r="L33" s="145"/>
      <c r="M33" s="146"/>
      <c r="N33" s="148"/>
      <c r="O33" s="175"/>
      <c r="P33" s="146"/>
      <c r="Q33" s="148"/>
      <c r="R33" s="144">
        <f t="shared" si="15"/>
        <v>0</v>
      </c>
      <c r="S33" s="149" t="str">
        <f t="shared" si="1"/>
        <v>C</v>
      </c>
      <c r="T33" s="145">
        <f t="shared" si="16"/>
        <v>0</v>
      </c>
      <c r="U33" s="150" t="str">
        <f t="shared" si="2"/>
        <v>C</v>
      </c>
      <c r="V33" s="144">
        <f t="shared" si="3"/>
        <v>0</v>
      </c>
      <c r="W33" s="145">
        <f t="shared" si="4"/>
        <v>0</v>
      </c>
      <c r="X33" s="145">
        <f t="shared" si="5"/>
        <v>0</v>
      </c>
      <c r="Y33" s="146">
        <f t="shared" si="6"/>
        <v>0</v>
      </c>
      <c r="Z33" s="151">
        <f t="shared" si="17"/>
        <v>0</v>
      </c>
      <c r="AA33" s="152">
        <f t="shared" si="7"/>
        <v>16.496308915388987</v>
      </c>
      <c r="AB33" s="239"/>
      <c r="AC33" s="240">
        <v>10</v>
      </c>
      <c r="AD33" s="228">
        <f t="shared" si="8"/>
        <v>0</v>
      </c>
      <c r="AE33" s="229">
        <f t="shared" si="9"/>
        <v>0</v>
      </c>
      <c r="AF33" s="276">
        <f t="shared" si="10"/>
        <v>16.496308915388987</v>
      </c>
      <c r="AG33" s="71"/>
      <c r="AW33" s="238">
        <v>10</v>
      </c>
      <c r="AX33" s="231">
        <f t="shared" si="11"/>
        <v>0</v>
      </c>
      <c r="AY33" s="232">
        <f t="shared" si="12"/>
        <v>0</v>
      </c>
      <c r="AZ33" s="233" t="e">
        <f t="shared" si="14"/>
        <v>#DIV/0!</v>
      </c>
      <c r="BA33" s="283" t="e">
        <f t="shared" si="13"/>
        <v>#DIV/0!</v>
      </c>
    </row>
    <row r="34" spans="1:62" ht="14.25" customHeight="1" x14ac:dyDescent="0.2">
      <c r="A34" s="68"/>
      <c r="B34" s="64"/>
      <c r="C34" s="69"/>
      <c r="D34" s="33" t="str">
        <f t="shared" si="0"/>
        <v>C</v>
      </c>
      <c r="E34" s="72"/>
      <c r="F34" s="73"/>
      <c r="G34" s="73"/>
      <c r="H34" s="74"/>
      <c r="I34" s="73"/>
      <c r="J34" s="75"/>
      <c r="K34" s="73"/>
      <c r="L34" s="73"/>
      <c r="M34" s="74"/>
      <c r="N34" s="76"/>
      <c r="O34" s="124"/>
      <c r="P34" s="74"/>
      <c r="Q34" s="76"/>
      <c r="R34" s="72">
        <f t="shared" si="15"/>
        <v>0</v>
      </c>
      <c r="S34" s="77" t="str">
        <f t="shared" si="1"/>
        <v>C</v>
      </c>
      <c r="T34" s="73">
        <f t="shared" si="16"/>
        <v>0</v>
      </c>
      <c r="U34" s="78" t="str">
        <f t="shared" si="2"/>
        <v>C</v>
      </c>
      <c r="V34" s="72">
        <f t="shared" si="3"/>
        <v>0</v>
      </c>
      <c r="W34" s="73">
        <f t="shared" si="4"/>
        <v>0</v>
      </c>
      <c r="X34" s="73">
        <f t="shared" si="5"/>
        <v>0</v>
      </c>
      <c r="Y34" s="74">
        <f t="shared" si="6"/>
        <v>0</v>
      </c>
      <c r="Z34" s="79">
        <f t="shared" si="17"/>
        <v>0</v>
      </c>
      <c r="AA34" s="60">
        <f t="shared" si="7"/>
        <v>16.496308915388987</v>
      </c>
      <c r="AB34" s="239"/>
      <c r="AC34" s="240">
        <v>11</v>
      </c>
      <c r="AD34" s="228">
        <f t="shared" si="8"/>
        <v>0</v>
      </c>
      <c r="AE34" s="229">
        <f t="shared" si="9"/>
        <v>0</v>
      </c>
      <c r="AF34" s="276">
        <f t="shared" si="10"/>
        <v>16.496308915388987</v>
      </c>
      <c r="AG34" s="71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W34" s="230">
        <v>11</v>
      </c>
      <c r="AX34" s="231">
        <f t="shared" si="11"/>
        <v>0</v>
      </c>
      <c r="AY34" s="232">
        <f t="shared" si="12"/>
        <v>0</v>
      </c>
      <c r="AZ34" s="233" t="e">
        <f t="shared" si="14"/>
        <v>#DIV/0!</v>
      </c>
      <c r="BA34" s="283" t="e">
        <f t="shared" si="13"/>
        <v>#DIV/0!</v>
      </c>
    </row>
    <row r="35" spans="1:62" ht="14.25" customHeight="1" x14ac:dyDescent="0.2">
      <c r="A35" s="140"/>
      <c r="B35" s="141"/>
      <c r="C35" s="142"/>
      <c r="D35" s="143" t="str">
        <f t="shared" si="0"/>
        <v>C</v>
      </c>
      <c r="E35" s="144"/>
      <c r="F35" s="145"/>
      <c r="G35" s="145"/>
      <c r="H35" s="146"/>
      <c r="I35" s="145"/>
      <c r="J35" s="147"/>
      <c r="K35" s="145"/>
      <c r="L35" s="145"/>
      <c r="M35" s="146"/>
      <c r="N35" s="148"/>
      <c r="O35" s="175"/>
      <c r="P35" s="146"/>
      <c r="Q35" s="148"/>
      <c r="R35" s="144">
        <f t="shared" si="15"/>
        <v>0</v>
      </c>
      <c r="S35" s="149" t="str">
        <f t="shared" si="1"/>
        <v>C</v>
      </c>
      <c r="T35" s="145">
        <f t="shared" si="16"/>
        <v>0</v>
      </c>
      <c r="U35" s="150" t="str">
        <f t="shared" si="2"/>
        <v>C</v>
      </c>
      <c r="V35" s="144">
        <f t="shared" si="3"/>
        <v>0</v>
      </c>
      <c r="W35" s="145">
        <f t="shared" si="4"/>
        <v>0</v>
      </c>
      <c r="X35" s="145">
        <f t="shared" si="5"/>
        <v>0</v>
      </c>
      <c r="Y35" s="146">
        <f t="shared" si="6"/>
        <v>0</v>
      </c>
      <c r="Z35" s="151">
        <f t="shared" si="17"/>
        <v>0</v>
      </c>
      <c r="AA35" s="152">
        <f t="shared" si="7"/>
        <v>16.496308915388987</v>
      </c>
      <c r="AB35" s="239"/>
      <c r="AC35" s="240">
        <v>12</v>
      </c>
      <c r="AD35" s="228">
        <f t="shared" si="8"/>
        <v>0</v>
      </c>
      <c r="AE35" s="229">
        <f t="shared" si="9"/>
        <v>0</v>
      </c>
      <c r="AF35" s="276">
        <f t="shared" si="10"/>
        <v>16.496308915388987</v>
      </c>
      <c r="AG35" s="71"/>
      <c r="AH35" s="365" t="s">
        <v>111</v>
      </c>
      <c r="AI35" s="365"/>
      <c r="AJ35" s="365"/>
      <c r="AK35" s="63"/>
      <c r="AL35" s="63"/>
      <c r="AM35" s="63"/>
      <c r="AN35" s="63"/>
      <c r="AO35" s="63"/>
      <c r="AP35" s="63"/>
      <c r="AQ35" s="63"/>
      <c r="AR35" s="63"/>
      <c r="AW35" s="238">
        <v>12</v>
      </c>
      <c r="AX35" s="231">
        <f t="shared" si="11"/>
        <v>0</v>
      </c>
      <c r="AY35" s="232">
        <f t="shared" si="12"/>
        <v>0</v>
      </c>
      <c r="AZ35" s="233" t="e">
        <f t="shared" si="14"/>
        <v>#DIV/0!</v>
      </c>
      <c r="BA35" s="283" t="e">
        <f t="shared" si="13"/>
        <v>#DIV/0!</v>
      </c>
      <c r="BC35" s="250" t="s">
        <v>112</v>
      </c>
    </row>
    <row r="36" spans="1:62" ht="14.25" customHeight="1" x14ac:dyDescent="0.2">
      <c r="A36" s="68"/>
      <c r="B36" s="64"/>
      <c r="C36" s="69"/>
      <c r="D36" s="33" t="str">
        <f t="shared" si="0"/>
        <v>C</v>
      </c>
      <c r="E36" s="72"/>
      <c r="F36" s="73"/>
      <c r="G36" s="73"/>
      <c r="H36" s="74"/>
      <c r="I36" s="73"/>
      <c r="J36" s="75"/>
      <c r="K36" s="73"/>
      <c r="L36" s="73"/>
      <c r="M36" s="74"/>
      <c r="N36" s="76"/>
      <c r="O36" s="124"/>
      <c r="P36" s="74"/>
      <c r="Q36" s="76"/>
      <c r="R36" s="72">
        <f t="shared" si="15"/>
        <v>0</v>
      </c>
      <c r="S36" s="77" t="str">
        <f t="shared" si="1"/>
        <v>C</v>
      </c>
      <c r="T36" s="73">
        <f t="shared" si="16"/>
        <v>0</v>
      </c>
      <c r="U36" s="78" t="str">
        <f t="shared" si="2"/>
        <v>C</v>
      </c>
      <c r="V36" s="72">
        <f t="shared" si="3"/>
        <v>0</v>
      </c>
      <c r="W36" s="73">
        <f t="shared" si="4"/>
        <v>0</v>
      </c>
      <c r="X36" s="73">
        <f t="shared" si="5"/>
        <v>0</v>
      </c>
      <c r="Y36" s="74">
        <f t="shared" si="6"/>
        <v>0</v>
      </c>
      <c r="Z36" s="79">
        <f t="shared" si="17"/>
        <v>0</v>
      </c>
      <c r="AA36" s="60">
        <f t="shared" si="7"/>
        <v>16.496308915388987</v>
      </c>
      <c r="AB36" s="239"/>
      <c r="AC36" s="240">
        <v>13</v>
      </c>
      <c r="AD36" s="228">
        <f t="shared" si="8"/>
        <v>0</v>
      </c>
      <c r="AE36" s="229">
        <f t="shared" si="9"/>
        <v>0</v>
      </c>
      <c r="AF36" s="276">
        <f t="shared" si="10"/>
        <v>16.496308915388987</v>
      </c>
      <c r="AG36" s="71"/>
      <c r="AH36" s="251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W36" s="238">
        <v>13</v>
      </c>
      <c r="AX36" s="231">
        <f t="shared" si="11"/>
        <v>0</v>
      </c>
      <c r="AY36" s="232">
        <f t="shared" si="12"/>
        <v>0</v>
      </c>
      <c r="AZ36" s="233" t="e">
        <f t="shared" si="14"/>
        <v>#DIV/0!</v>
      </c>
      <c r="BA36" s="283" t="e">
        <f t="shared" si="13"/>
        <v>#DIV/0!</v>
      </c>
      <c r="BC36" s="245" t="s">
        <v>113</v>
      </c>
    </row>
    <row r="37" spans="1:62" ht="14.25" customHeight="1" x14ac:dyDescent="0.2">
      <c r="A37" s="140"/>
      <c r="B37" s="141"/>
      <c r="C37" s="142"/>
      <c r="D37" s="143" t="str">
        <f t="shared" si="0"/>
        <v>C</v>
      </c>
      <c r="E37" s="144"/>
      <c r="F37" s="145"/>
      <c r="G37" s="145"/>
      <c r="H37" s="146"/>
      <c r="I37" s="145"/>
      <c r="J37" s="147"/>
      <c r="K37" s="145"/>
      <c r="L37" s="145"/>
      <c r="M37" s="146"/>
      <c r="N37" s="148"/>
      <c r="O37" s="175"/>
      <c r="P37" s="146"/>
      <c r="Q37" s="148"/>
      <c r="R37" s="144">
        <f t="shared" si="15"/>
        <v>0</v>
      </c>
      <c r="S37" s="149" t="str">
        <f t="shared" si="1"/>
        <v>C</v>
      </c>
      <c r="T37" s="145">
        <f t="shared" si="16"/>
        <v>0</v>
      </c>
      <c r="U37" s="150" t="str">
        <f t="shared" si="2"/>
        <v>C</v>
      </c>
      <c r="V37" s="144">
        <f t="shared" si="3"/>
        <v>0</v>
      </c>
      <c r="W37" s="145">
        <f t="shared" si="4"/>
        <v>0</v>
      </c>
      <c r="X37" s="145">
        <f t="shared" si="5"/>
        <v>0</v>
      </c>
      <c r="Y37" s="146">
        <f t="shared" si="6"/>
        <v>0</v>
      </c>
      <c r="Z37" s="151">
        <f t="shared" si="17"/>
        <v>0</v>
      </c>
      <c r="AA37" s="152">
        <f t="shared" si="7"/>
        <v>16.496308915388987</v>
      </c>
      <c r="AB37" s="239"/>
      <c r="AC37" s="240">
        <v>14</v>
      </c>
      <c r="AD37" s="228">
        <f t="shared" si="8"/>
        <v>0</v>
      </c>
      <c r="AE37" s="229">
        <f t="shared" si="9"/>
        <v>0</v>
      </c>
      <c r="AF37" s="276">
        <f t="shared" si="10"/>
        <v>16.496308915388987</v>
      </c>
      <c r="AG37" s="71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W37" s="238">
        <v>14</v>
      </c>
      <c r="AX37" s="231">
        <f t="shared" si="11"/>
        <v>0</v>
      </c>
      <c r="AY37" s="232">
        <f t="shared" si="12"/>
        <v>0</v>
      </c>
      <c r="AZ37" s="233" t="e">
        <f t="shared" si="14"/>
        <v>#DIV/0!</v>
      </c>
      <c r="BA37" s="283" t="e">
        <f t="shared" si="13"/>
        <v>#DIV/0!</v>
      </c>
    </row>
    <row r="38" spans="1:62" ht="14.25" customHeight="1" x14ac:dyDescent="0.2">
      <c r="A38" s="68"/>
      <c r="B38" s="64"/>
      <c r="C38" s="69"/>
      <c r="D38" s="33" t="str">
        <f t="shared" si="0"/>
        <v>C</v>
      </c>
      <c r="E38" s="72"/>
      <c r="F38" s="73"/>
      <c r="G38" s="73"/>
      <c r="H38" s="74"/>
      <c r="I38" s="73"/>
      <c r="J38" s="75"/>
      <c r="K38" s="73"/>
      <c r="L38" s="73"/>
      <c r="M38" s="74"/>
      <c r="N38" s="76"/>
      <c r="O38" s="124"/>
      <c r="P38" s="74"/>
      <c r="Q38" s="76"/>
      <c r="R38" s="72">
        <f t="shared" si="15"/>
        <v>0</v>
      </c>
      <c r="S38" s="77" t="str">
        <f t="shared" si="1"/>
        <v>C</v>
      </c>
      <c r="T38" s="73">
        <f t="shared" si="16"/>
        <v>0</v>
      </c>
      <c r="U38" s="78" t="str">
        <f t="shared" si="2"/>
        <v>C</v>
      </c>
      <c r="V38" s="72">
        <f t="shared" si="3"/>
        <v>0</v>
      </c>
      <c r="W38" s="73">
        <f t="shared" si="4"/>
        <v>0</v>
      </c>
      <c r="X38" s="73">
        <f t="shared" si="5"/>
        <v>0</v>
      </c>
      <c r="Y38" s="74">
        <f t="shared" si="6"/>
        <v>0</v>
      </c>
      <c r="Z38" s="79">
        <f t="shared" si="17"/>
        <v>0</v>
      </c>
      <c r="AA38" s="60">
        <f t="shared" si="7"/>
        <v>16.496308915388987</v>
      </c>
      <c r="AB38" s="239"/>
      <c r="AC38" s="240">
        <v>15</v>
      </c>
      <c r="AD38" s="228">
        <f t="shared" si="8"/>
        <v>0</v>
      </c>
      <c r="AE38" s="229">
        <f t="shared" si="9"/>
        <v>0</v>
      </c>
      <c r="AF38" s="276">
        <f t="shared" si="10"/>
        <v>16.496308915388987</v>
      </c>
      <c r="AG38" s="71"/>
      <c r="AW38" s="238">
        <v>15</v>
      </c>
      <c r="AX38" s="231">
        <f t="shared" si="11"/>
        <v>0</v>
      </c>
      <c r="AY38" s="232">
        <f t="shared" si="12"/>
        <v>0</v>
      </c>
      <c r="AZ38" s="233" t="e">
        <f t="shared" si="14"/>
        <v>#DIV/0!</v>
      </c>
      <c r="BA38" s="283" t="e">
        <f t="shared" si="13"/>
        <v>#DIV/0!</v>
      </c>
    </row>
    <row r="39" spans="1:62" ht="14.25" customHeight="1" x14ac:dyDescent="0.2">
      <c r="A39" s="140"/>
      <c r="B39" s="141"/>
      <c r="C39" s="142"/>
      <c r="D39" s="143" t="str">
        <f t="shared" si="0"/>
        <v>C</v>
      </c>
      <c r="E39" s="144"/>
      <c r="F39" s="145"/>
      <c r="G39" s="145"/>
      <c r="H39" s="146"/>
      <c r="I39" s="145"/>
      <c r="J39" s="147"/>
      <c r="K39" s="145"/>
      <c r="L39" s="145"/>
      <c r="M39" s="146"/>
      <c r="N39" s="148"/>
      <c r="O39" s="175"/>
      <c r="P39" s="146"/>
      <c r="Q39" s="148"/>
      <c r="R39" s="144">
        <f t="shared" si="15"/>
        <v>0</v>
      </c>
      <c r="S39" s="149" t="str">
        <f t="shared" si="1"/>
        <v>C</v>
      </c>
      <c r="T39" s="145">
        <f t="shared" si="16"/>
        <v>0</v>
      </c>
      <c r="U39" s="150" t="str">
        <f t="shared" si="2"/>
        <v>C</v>
      </c>
      <c r="V39" s="144">
        <f t="shared" si="3"/>
        <v>0</v>
      </c>
      <c r="W39" s="145">
        <f t="shared" si="4"/>
        <v>0</v>
      </c>
      <c r="X39" s="145">
        <f t="shared" si="5"/>
        <v>0</v>
      </c>
      <c r="Y39" s="146">
        <f t="shared" si="6"/>
        <v>0</v>
      </c>
      <c r="Z39" s="151">
        <f t="shared" si="17"/>
        <v>0</v>
      </c>
      <c r="AA39" s="152">
        <f t="shared" si="7"/>
        <v>16.496308915388987</v>
      </c>
      <c r="AB39" s="239"/>
      <c r="AC39" s="240">
        <v>16</v>
      </c>
      <c r="AD39" s="228">
        <f t="shared" si="8"/>
        <v>0</v>
      </c>
      <c r="AE39" s="229">
        <f t="shared" si="9"/>
        <v>0</v>
      </c>
      <c r="AF39" s="276">
        <f t="shared" si="10"/>
        <v>16.496308915388987</v>
      </c>
      <c r="AG39" s="71"/>
      <c r="AK39" s="225"/>
      <c r="AW39" s="238">
        <v>16</v>
      </c>
      <c r="AX39" s="231">
        <f t="shared" si="11"/>
        <v>0</v>
      </c>
      <c r="AY39" s="232">
        <f t="shared" si="12"/>
        <v>0</v>
      </c>
      <c r="AZ39" s="233" t="e">
        <f t="shared" si="14"/>
        <v>#DIV/0!</v>
      </c>
      <c r="BA39" s="283" t="e">
        <f t="shared" si="13"/>
        <v>#DIV/0!</v>
      </c>
    </row>
    <row r="40" spans="1:62" ht="14.25" customHeight="1" x14ac:dyDescent="0.2">
      <c r="A40" s="68"/>
      <c r="B40" s="64"/>
      <c r="C40" s="69"/>
      <c r="D40" s="33" t="str">
        <f t="shared" si="0"/>
        <v>C</v>
      </c>
      <c r="E40" s="72"/>
      <c r="F40" s="73"/>
      <c r="G40" s="73"/>
      <c r="H40" s="74"/>
      <c r="I40" s="73"/>
      <c r="J40" s="75"/>
      <c r="K40" s="73"/>
      <c r="L40" s="73"/>
      <c r="M40" s="74"/>
      <c r="N40" s="76"/>
      <c r="O40" s="124"/>
      <c r="P40" s="74"/>
      <c r="Q40" s="76"/>
      <c r="R40" s="72">
        <f t="shared" si="15"/>
        <v>0</v>
      </c>
      <c r="S40" s="77" t="str">
        <f t="shared" si="1"/>
        <v>C</v>
      </c>
      <c r="T40" s="73">
        <f t="shared" si="16"/>
        <v>0</v>
      </c>
      <c r="U40" s="78" t="str">
        <f t="shared" si="2"/>
        <v>C</v>
      </c>
      <c r="V40" s="72">
        <f t="shared" si="3"/>
        <v>0</v>
      </c>
      <c r="W40" s="73">
        <f t="shared" si="4"/>
        <v>0</v>
      </c>
      <c r="X40" s="73">
        <f t="shared" si="5"/>
        <v>0</v>
      </c>
      <c r="Y40" s="74">
        <f t="shared" si="6"/>
        <v>0</v>
      </c>
      <c r="Z40" s="79">
        <f t="shared" si="17"/>
        <v>0</v>
      </c>
      <c r="AA40" s="60">
        <f t="shared" si="7"/>
        <v>16.496308915388987</v>
      </c>
      <c r="AB40" s="239"/>
      <c r="AC40" s="240">
        <v>17</v>
      </c>
      <c r="AD40" s="228">
        <f t="shared" si="8"/>
        <v>0</v>
      </c>
      <c r="AE40" s="229">
        <f t="shared" si="9"/>
        <v>0</v>
      </c>
      <c r="AF40" s="276">
        <f t="shared" si="10"/>
        <v>16.496308915388987</v>
      </c>
      <c r="AG40" s="71"/>
      <c r="AW40" s="238">
        <v>17</v>
      </c>
      <c r="AX40" s="231">
        <f t="shared" si="11"/>
        <v>0</v>
      </c>
      <c r="AY40" s="232">
        <f t="shared" si="12"/>
        <v>0</v>
      </c>
      <c r="AZ40" s="233" t="e">
        <f t="shared" si="14"/>
        <v>#DIV/0!</v>
      </c>
      <c r="BA40" s="283" t="e">
        <f t="shared" si="13"/>
        <v>#DIV/0!</v>
      </c>
    </row>
    <row r="41" spans="1:62" ht="14.25" customHeight="1" x14ac:dyDescent="0.2">
      <c r="A41" s="140"/>
      <c r="B41" s="141"/>
      <c r="C41" s="142"/>
      <c r="D41" s="143" t="str">
        <f t="shared" si="0"/>
        <v>C</v>
      </c>
      <c r="E41" s="144"/>
      <c r="F41" s="145"/>
      <c r="G41" s="145"/>
      <c r="H41" s="146"/>
      <c r="I41" s="145"/>
      <c r="J41" s="147"/>
      <c r="K41" s="145"/>
      <c r="L41" s="145"/>
      <c r="M41" s="146"/>
      <c r="N41" s="148"/>
      <c r="O41" s="175"/>
      <c r="P41" s="146"/>
      <c r="Q41" s="148"/>
      <c r="R41" s="144">
        <f t="shared" si="15"/>
        <v>0</v>
      </c>
      <c r="S41" s="149" t="str">
        <f t="shared" si="1"/>
        <v>C</v>
      </c>
      <c r="T41" s="145">
        <f t="shared" si="16"/>
        <v>0</v>
      </c>
      <c r="U41" s="150" t="str">
        <f t="shared" si="2"/>
        <v>C</v>
      </c>
      <c r="V41" s="144">
        <f t="shared" si="3"/>
        <v>0</v>
      </c>
      <c r="W41" s="145">
        <f t="shared" si="4"/>
        <v>0</v>
      </c>
      <c r="X41" s="145">
        <f t="shared" si="5"/>
        <v>0</v>
      </c>
      <c r="Y41" s="146">
        <f t="shared" si="6"/>
        <v>0</v>
      </c>
      <c r="Z41" s="151">
        <f t="shared" si="17"/>
        <v>0</v>
      </c>
      <c r="AA41" s="152">
        <f t="shared" si="7"/>
        <v>16.496308915388987</v>
      </c>
      <c r="AB41" s="239"/>
      <c r="AC41" s="240">
        <v>18</v>
      </c>
      <c r="AD41" s="228">
        <f t="shared" si="8"/>
        <v>0</v>
      </c>
      <c r="AE41" s="229">
        <f t="shared" si="9"/>
        <v>0</v>
      </c>
      <c r="AF41" s="276">
        <f t="shared" si="10"/>
        <v>16.496308915388987</v>
      </c>
      <c r="AG41" s="71"/>
      <c r="AW41" s="230">
        <v>18</v>
      </c>
      <c r="AX41" s="231">
        <f t="shared" si="11"/>
        <v>0</v>
      </c>
      <c r="AY41" s="232">
        <f t="shared" si="12"/>
        <v>0</v>
      </c>
      <c r="AZ41" s="233" t="e">
        <f t="shared" si="14"/>
        <v>#DIV/0!</v>
      </c>
      <c r="BA41" s="283" t="e">
        <f t="shared" si="13"/>
        <v>#DIV/0!</v>
      </c>
      <c r="BC41" s="315" t="s">
        <v>115</v>
      </c>
      <c r="BD41" s="315"/>
      <c r="BE41" s="315"/>
      <c r="BF41" s="315"/>
      <c r="BG41" s="315"/>
      <c r="BH41" s="315"/>
      <c r="BI41" s="315"/>
      <c r="BJ41" s="315"/>
    </row>
    <row r="42" spans="1:62" ht="14.25" customHeight="1" x14ac:dyDescent="0.2">
      <c r="A42" s="68"/>
      <c r="B42" s="64"/>
      <c r="C42" s="69"/>
      <c r="D42" s="33" t="str">
        <f t="shared" si="0"/>
        <v>C</v>
      </c>
      <c r="E42" s="72"/>
      <c r="F42" s="73"/>
      <c r="G42" s="73"/>
      <c r="H42" s="74"/>
      <c r="I42" s="73"/>
      <c r="J42" s="75"/>
      <c r="K42" s="73"/>
      <c r="L42" s="73"/>
      <c r="M42" s="74"/>
      <c r="N42" s="76"/>
      <c r="O42" s="124"/>
      <c r="P42" s="74"/>
      <c r="Q42" s="76"/>
      <c r="R42" s="72">
        <f t="shared" si="15"/>
        <v>0</v>
      </c>
      <c r="S42" s="77" t="str">
        <f t="shared" si="1"/>
        <v>C</v>
      </c>
      <c r="T42" s="73">
        <f t="shared" si="16"/>
        <v>0</v>
      </c>
      <c r="U42" s="78" t="str">
        <f t="shared" si="2"/>
        <v>C</v>
      </c>
      <c r="V42" s="72">
        <f t="shared" si="3"/>
        <v>0</v>
      </c>
      <c r="W42" s="73">
        <f t="shared" si="4"/>
        <v>0</v>
      </c>
      <c r="X42" s="73">
        <f t="shared" si="5"/>
        <v>0</v>
      </c>
      <c r="Y42" s="74">
        <f t="shared" si="6"/>
        <v>0</v>
      </c>
      <c r="Z42" s="79">
        <f t="shared" si="17"/>
        <v>0</v>
      </c>
      <c r="AA42" s="60">
        <f t="shared" si="7"/>
        <v>16.496308915388987</v>
      </c>
      <c r="AB42" s="239"/>
      <c r="AC42" s="240">
        <v>19</v>
      </c>
      <c r="AD42" s="228">
        <f t="shared" si="8"/>
        <v>0</v>
      </c>
      <c r="AE42" s="229">
        <f t="shared" si="9"/>
        <v>0</v>
      </c>
      <c r="AF42" s="276">
        <f t="shared" si="10"/>
        <v>16.496308915388987</v>
      </c>
      <c r="AG42" s="71"/>
      <c r="AW42" s="238">
        <v>19</v>
      </c>
      <c r="AX42" s="231">
        <f t="shared" si="11"/>
        <v>0</v>
      </c>
      <c r="AY42" s="232">
        <f t="shared" si="12"/>
        <v>0</v>
      </c>
      <c r="AZ42" s="233" t="e">
        <f t="shared" si="14"/>
        <v>#DIV/0!</v>
      </c>
      <c r="BA42" s="283" t="e">
        <f t="shared" si="13"/>
        <v>#DIV/0!</v>
      </c>
      <c r="BC42" s="315"/>
      <c r="BD42" s="315"/>
      <c r="BE42" s="315"/>
      <c r="BF42" s="315"/>
      <c r="BG42" s="315"/>
      <c r="BH42" s="315"/>
      <c r="BI42" s="315"/>
      <c r="BJ42" s="315"/>
    </row>
    <row r="43" spans="1:62" ht="14.25" customHeight="1" x14ac:dyDescent="0.2">
      <c r="A43" s="140"/>
      <c r="B43" s="141"/>
      <c r="C43" s="142"/>
      <c r="D43" s="143" t="str">
        <f t="shared" si="0"/>
        <v>C</v>
      </c>
      <c r="E43" s="144"/>
      <c r="F43" s="145"/>
      <c r="G43" s="145"/>
      <c r="H43" s="146"/>
      <c r="I43" s="145"/>
      <c r="J43" s="147"/>
      <c r="K43" s="145"/>
      <c r="L43" s="145"/>
      <c r="M43" s="146"/>
      <c r="N43" s="148"/>
      <c r="O43" s="175"/>
      <c r="P43" s="146"/>
      <c r="Q43" s="148"/>
      <c r="R43" s="144">
        <f t="shared" si="15"/>
        <v>0</v>
      </c>
      <c r="S43" s="149" t="str">
        <f t="shared" si="1"/>
        <v>C</v>
      </c>
      <c r="T43" s="145">
        <f t="shared" si="16"/>
        <v>0</v>
      </c>
      <c r="U43" s="150" t="str">
        <f t="shared" si="2"/>
        <v>C</v>
      </c>
      <c r="V43" s="144">
        <f t="shared" si="3"/>
        <v>0</v>
      </c>
      <c r="W43" s="145">
        <f t="shared" si="4"/>
        <v>0</v>
      </c>
      <c r="X43" s="145">
        <f t="shared" si="5"/>
        <v>0</v>
      </c>
      <c r="Y43" s="146">
        <f t="shared" si="6"/>
        <v>0</v>
      </c>
      <c r="Z43" s="151">
        <f t="shared" si="17"/>
        <v>0</v>
      </c>
      <c r="AA43" s="152">
        <f t="shared" si="7"/>
        <v>16.496308915388987</v>
      </c>
      <c r="AB43" s="239"/>
      <c r="AC43" s="240">
        <v>20</v>
      </c>
      <c r="AD43" s="228">
        <f t="shared" si="8"/>
        <v>0</v>
      </c>
      <c r="AE43" s="229">
        <f t="shared" si="9"/>
        <v>0</v>
      </c>
      <c r="AF43" s="276">
        <f t="shared" si="10"/>
        <v>16.496308915388987</v>
      </c>
      <c r="AG43" s="71"/>
      <c r="AW43" s="238">
        <v>20</v>
      </c>
      <c r="AX43" s="231">
        <f t="shared" si="11"/>
        <v>0</v>
      </c>
      <c r="AY43" s="232">
        <f t="shared" si="12"/>
        <v>0</v>
      </c>
      <c r="AZ43" s="233" t="e">
        <f t="shared" si="14"/>
        <v>#DIV/0!</v>
      </c>
      <c r="BA43" s="283" t="e">
        <f t="shared" si="13"/>
        <v>#DIV/0!</v>
      </c>
      <c r="BC43" s="315"/>
      <c r="BD43" s="315"/>
      <c r="BE43" s="315"/>
      <c r="BF43" s="315"/>
      <c r="BG43" s="315"/>
      <c r="BH43" s="315"/>
      <c r="BI43" s="315"/>
      <c r="BJ43" s="315"/>
    </row>
    <row r="44" spans="1:62" ht="14.25" customHeight="1" x14ac:dyDescent="0.2">
      <c r="A44" s="68"/>
      <c r="B44" s="64"/>
      <c r="C44" s="69"/>
      <c r="D44" s="33" t="str">
        <f t="shared" si="0"/>
        <v>C</v>
      </c>
      <c r="E44" s="72"/>
      <c r="F44" s="73"/>
      <c r="G44" s="73"/>
      <c r="H44" s="74"/>
      <c r="I44" s="73"/>
      <c r="J44" s="75"/>
      <c r="K44" s="73"/>
      <c r="L44" s="73"/>
      <c r="M44" s="74"/>
      <c r="N44" s="76"/>
      <c r="O44" s="124"/>
      <c r="P44" s="74"/>
      <c r="Q44" s="76"/>
      <c r="R44" s="72">
        <f t="shared" si="15"/>
        <v>0</v>
      </c>
      <c r="S44" s="77" t="str">
        <f t="shared" si="1"/>
        <v>C</v>
      </c>
      <c r="T44" s="73">
        <f t="shared" si="16"/>
        <v>0</v>
      </c>
      <c r="U44" s="78" t="str">
        <f t="shared" si="2"/>
        <v>C</v>
      </c>
      <c r="V44" s="72">
        <f t="shared" si="3"/>
        <v>0</v>
      </c>
      <c r="W44" s="73">
        <f t="shared" si="4"/>
        <v>0</v>
      </c>
      <c r="X44" s="73">
        <f t="shared" si="5"/>
        <v>0</v>
      </c>
      <c r="Y44" s="74">
        <f t="shared" si="6"/>
        <v>0</v>
      </c>
      <c r="Z44" s="79">
        <f t="shared" si="17"/>
        <v>0</v>
      </c>
      <c r="AA44" s="60">
        <f t="shared" si="7"/>
        <v>16.496308915388987</v>
      </c>
      <c r="AB44" s="239"/>
      <c r="AC44" s="240">
        <v>21</v>
      </c>
      <c r="AD44" s="228">
        <f t="shared" si="8"/>
        <v>0</v>
      </c>
      <c r="AE44" s="229">
        <f t="shared" si="9"/>
        <v>0</v>
      </c>
      <c r="AF44" s="276">
        <f t="shared" si="10"/>
        <v>16.496308915388987</v>
      </c>
      <c r="AG44" s="71"/>
      <c r="AW44" s="238">
        <v>21</v>
      </c>
      <c r="AX44" s="231">
        <f t="shared" si="11"/>
        <v>0</v>
      </c>
      <c r="AY44" s="232">
        <f t="shared" si="12"/>
        <v>0</v>
      </c>
      <c r="AZ44" s="233" t="e">
        <f t="shared" si="14"/>
        <v>#DIV/0!</v>
      </c>
      <c r="BA44" s="283" t="e">
        <f t="shared" si="13"/>
        <v>#DIV/0!</v>
      </c>
    </row>
    <row r="45" spans="1:62" ht="14.25" customHeight="1" x14ac:dyDescent="0.2">
      <c r="A45" s="140"/>
      <c r="B45" s="141"/>
      <c r="C45" s="142"/>
      <c r="D45" s="143" t="str">
        <f t="shared" si="0"/>
        <v>C</v>
      </c>
      <c r="E45" s="144"/>
      <c r="F45" s="145"/>
      <c r="G45" s="145"/>
      <c r="H45" s="146"/>
      <c r="I45" s="145"/>
      <c r="J45" s="147"/>
      <c r="K45" s="145"/>
      <c r="L45" s="145"/>
      <c r="M45" s="146"/>
      <c r="N45" s="148"/>
      <c r="O45" s="175"/>
      <c r="P45" s="146"/>
      <c r="Q45" s="148"/>
      <c r="R45" s="144">
        <f t="shared" si="15"/>
        <v>0</v>
      </c>
      <c r="S45" s="149" t="str">
        <f t="shared" si="1"/>
        <v>C</v>
      </c>
      <c r="T45" s="145">
        <f t="shared" si="16"/>
        <v>0</v>
      </c>
      <c r="U45" s="150" t="str">
        <f t="shared" si="2"/>
        <v>C</v>
      </c>
      <c r="V45" s="144">
        <f t="shared" si="3"/>
        <v>0</v>
      </c>
      <c r="W45" s="145">
        <f t="shared" si="4"/>
        <v>0</v>
      </c>
      <c r="X45" s="145">
        <f t="shared" si="5"/>
        <v>0</v>
      </c>
      <c r="Y45" s="146">
        <f t="shared" si="6"/>
        <v>0</v>
      </c>
      <c r="Z45" s="151">
        <f t="shared" si="17"/>
        <v>0</v>
      </c>
      <c r="AA45" s="152">
        <f t="shared" si="7"/>
        <v>16.496308915388987</v>
      </c>
      <c r="AB45" s="239"/>
      <c r="AC45" s="240">
        <v>22</v>
      </c>
      <c r="AD45" s="228">
        <f t="shared" si="8"/>
        <v>0</v>
      </c>
      <c r="AE45" s="229">
        <f t="shared" si="9"/>
        <v>0</v>
      </c>
      <c r="AF45" s="276">
        <f t="shared" si="10"/>
        <v>16.496308915388987</v>
      </c>
      <c r="AG45" s="71"/>
      <c r="AW45" s="238">
        <v>22</v>
      </c>
      <c r="AX45" s="231">
        <f t="shared" si="11"/>
        <v>0</v>
      </c>
      <c r="AY45" s="232">
        <f t="shared" si="12"/>
        <v>0</v>
      </c>
      <c r="AZ45" s="233" t="e">
        <f t="shared" si="14"/>
        <v>#DIV/0!</v>
      </c>
      <c r="BA45" s="283" t="e">
        <f t="shared" si="13"/>
        <v>#DIV/0!</v>
      </c>
    </row>
    <row r="46" spans="1:62" ht="14.25" customHeight="1" x14ac:dyDescent="0.2">
      <c r="A46" s="68"/>
      <c r="B46" s="64"/>
      <c r="C46" s="69"/>
      <c r="D46" s="33" t="str">
        <f t="shared" si="0"/>
        <v>C</v>
      </c>
      <c r="E46" s="72"/>
      <c r="F46" s="73"/>
      <c r="G46" s="73"/>
      <c r="H46" s="74"/>
      <c r="I46" s="73"/>
      <c r="J46" s="75"/>
      <c r="K46" s="73"/>
      <c r="L46" s="73"/>
      <c r="M46" s="74"/>
      <c r="N46" s="76"/>
      <c r="O46" s="124"/>
      <c r="P46" s="74"/>
      <c r="Q46" s="76"/>
      <c r="R46" s="72">
        <f t="shared" si="15"/>
        <v>0</v>
      </c>
      <c r="S46" s="77" t="str">
        <f t="shared" si="1"/>
        <v>C</v>
      </c>
      <c r="T46" s="73">
        <f t="shared" si="16"/>
        <v>0</v>
      </c>
      <c r="U46" s="78" t="str">
        <f t="shared" si="2"/>
        <v>C</v>
      </c>
      <c r="V46" s="72">
        <f t="shared" si="3"/>
        <v>0</v>
      </c>
      <c r="W46" s="73">
        <f t="shared" si="4"/>
        <v>0</v>
      </c>
      <c r="X46" s="73">
        <f t="shared" si="5"/>
        <v>0</v>
      </c>
      <c r="Y46" s="74">
        <f t="shared" si="6"/>
        <v>0</v>
      </c>
      <c r="Z46" s="79">
        <f t="shared" si="17"/>
        <v>0</v>
      </c>
      <c r="AA46" s="60">
        <f t="shared" si="7"/>
        <v>16.496308915388987</v>
      </c>
      <c r="AB46" s="239"/>
      <c r="AC46" s="240">
        <v>23</v>
      </c>
      <c r="AD46" s="228">
        <f t="shared" si="8"/>
        <v>0</v>
      </c>
      <c r="AE46" s="229">
        <f t="shared" si="9"/>
        <v>0</v>
      </c>
      <c r="AF46" s="276">
        <f t="shared" si="10"/>
        <v>16.496308915388987</v>
      </c>
      <c r="AG46" s="71"/>
      <c r="AW46" s="238">
        <v>23</v>
      </c>
      <c r="AX46" s="231">
        <f t="shared" si="11"/>
        <v>0</v>
      </c>
      <c r="AY46" s="232">
        <f t="shared" si="12"/>
        <v>0</v>
      </c>
      <c r="AZ46" s="233" t="e">
        <f t="shared" si="14"/>
        <v>#DIV/0!</v>
      </c>
      <c r="BA46" s="283" t="e">
        <f t="shared" si="13"/>
        <v>#DIV/0!</v>
      </c>
    </row>
    <row r="47" spans="1:62" ht="14.25" customHeight="1" x14ac:dyDescent="0.2">
      <c r="A47" s="140"/>
      <c r="B47" s="141"/>
      <c r="C47" s="142"/>
      <c r="D47" s="143" t="str">
        <f t="shared" si="0"/>
        <v>C</v>
      </c>
      <c r="E47" s="144"/>
      <c r="F47" s="145"/>
      <c r="G47" s="145"/>
      <c r="H47" s="146"/>
      <c r="I47" s="145"/>
      <c r="J47" s="147"/>
      <c r="K47" s="145"/>
      <c r="L47" s="145"/>
      <c r="M47" s="146"/>
      <c r="N47" s="148"/>
      <c r="O47" s="175"/>
      <c r="P47" s="146"/>
      <c r="Q47" s="148"/>
      <c r="R47" s="144">
        <f t="shared" si="15"/>
        <v>0</v>
      </c>
      <c r="S47" s="149" t="str">
        <f t="shared" si="1"/>
        <v>C</v>
      </c>
      <c r="T47" s="145">
        <f t="shared" si="16"/>
        <v>0</v>
      </c>
      <c r="U47" s="150" t="str">
        <f t="shared" si="2"/>
        <v>C</v>
      </c>
      <c r="V47" s="144">
        <f t="shared" si="3"/>
        <v>0</v>
      </c>
      <c r="W47" s="145">
        <f t="shared" si="4"/>
        <v>0</v>
      </c>
      <c r="X47" s="145">
        <f t="shared" si="5"/>
        <v>0</v>
      </c>
      <c r="Y47" s="146">
        <f t="shared" si="6"/>
        <v>0</v>
      </c>
      <c r="Z47" s="151">
        <f t="shared" si="17"/>
        <v>0</v>
      </c>
      <c r="AA47" s="152">
        <f t="shared" si="7"/>
        <v>16.496308915388987</v>
      </c>
      <c r="AB47" s="239"/>
      <c r="AC47" s="240">
        <v>24</v>
      </c>
      <c r="AD47" s="228">
        <f t="shared" si="8"/>
        <v>0</v>
      </c>
      <c r="AE47" s="229">
        <f t="shared" si="9"/>
        <v>0</v>
      </c>
      <c r="AF47" s="276">
        <f t="shared" si="10"/>
        <v>16.496308915388987</v>
      </c>
      <c r="AG47" s="71"/>
      <c r="AW47" s="238">
        <v>24</v>
      </c>
      <c r="AX47" s="231">
        <f t="shared" si="11"/>
        <v>0</v>
      </c>
      <c r="AY47" s="232">
        <f t="shared" si="12"/>
        <v>0</v>
      </c>
      <c r="AZ47" s="233" t="e">
        <f t="shared" si="14"/>
        <v>#DIV/0!</v>
      </c>
      <c r="BA47" s="283" t="e">
        <f t="shared" si="13"/>
        <v>#DIV/0!</v>
      </c>
    </row>
    <row r="48" spans="1:62" ht="14.25" customHeight="1" x14ac:dyDescent="0.2">
      <c r="A48" s="68"/>
      <c r="B48" s="64"/>
      <c r="C48" s="69"/>
      <c r="D48" s="33" t="str">
        <f t="shared" si="0"/>
        <v>C</v>
      </c>
      <c r="E48" s="72"/>
      <c r="F48" s="73"/>
      <c r="G48" s="73"/>
      <c r="H48" s="74"/>
      <c r="I48" s="73"/>
      <c r="J48" s="75"/>
      <c r="K48" s="73"/>
      <c r="L48" s="73"/>
      <c r="M48" s="74"/>
      <c r="N48" s="76"/>
      <c r="O48" s="124"/>
      <c r="P48" s="74"/>
      <c r="Q48" s="76"/>
      <c r="R48" s="72">
        <f t="shared" si="15"/>
        <v>0</v>
      </c>
      <c r="S48" s="77" t="str">
        <f t="shared" si="1"/>
        <v>C</v>
      </c>
      <c r="T48" s="73">
        <f t="shared" si="16"/>
        <v>0</v>
      </c>
      <c r="U48" s="78" t="str">
        <f t="shared" si="2"/>
        <v>C</v>
      </c>
      <c r="V48" s="72">
        <f t="shared" si="3"/>
        <v>0</v>
      </c>
      <c r="W48" s="73">
        <f t="shared" si="4"/>
        <v>0</v>
      </c>
      <c r="X48" s="73">
        <f t="shared" si="5"/>
        <v>0</v>
      </c>
      <c r="Y48" s="74">
        <f t="shared" si="6"/>
        <v>0</v>
      </c>
      <c r="Z48" s="79">
        <f t="shared" si="17"/>
        <v>0</v>
      </c>
      <c r="AA48" s="60">
        <f t="shared" si="7"/>
        <v>16.496308915388987</v>
      </c>
      <c r="AB48" s="239"/>
      <c r="AC48" s="240">
        <v>25</v>
      </c>
      <c r="AD48" s="228">
        <f t="shared" si="8"/>
        <v>0</v>
      </c>
      <c r="AE48" s="229">
        <f t="shared" si="9"/>
        <v>0</v>
      </c>
      <c r="AF48" s="276">
        <f t="shared" si="10"/>
        <v>16.496308915388987</v>
      </c>
      <c r="AG48" s="71"/>
      <c r="AW48" s="238">
        <v>25</v>
      </c>
      <c r="AX48" s="231">
        <f t="shared" si="11"/>
        <v>0</v>
      </c>
      <c r="AY48" s="232">
        <f t="shared" si="12"/>
        <v>0</v>
      </c>
      <c r="AZ48" s="233" t="e">
        <f t="shared" si="14"/>
        <v>#DIV/0!</v>
      </c>
      <c r="BA48" s="283" t="e">
        <f t="shared" si="13"/>
        <v>#DIV/0!</v>
      </c>
    </row>
    <row r="49" spans="1:53" ht="14.25" customHeight="1" x14ac:dyDescent="0.2">
      <c r="A49" s="140"/>
      <c r="B49" s="141"/>
      <c r="C49" s="142"/>
      <c r="D49" s="143" t="str">
        <f t="shared" si="0"/>
        <v>C</v>
      </c>
      <c r="E49" s="144"/>
      <c r="F49" s="145"/>
      <c r="G49" s="145"/>
      <c r="H49" s="146"/>
      <c r="I49" s="145"/>
      <c r="J49" s="147"/>
      <c r="K49" s="145"/>
      <c r="L49" s="145"/>
      <c r="M49" s="146"/>
      <c r="N49" s="148"/>
      <c r="O49" s="175"/>
      <c r="P49" s="146"/>
      <c r="Q49" s="148"/>
      <c r="R49" s="144">
        <f t="shared" si="15"/>
        <v>0</v>
      </c>
      <c r="S49" s="149" t="str">
        <f t="shared" si="1"/>
        <v>C</v>
      </c>
      <c r="T49" s="145">
        <f t="shared" si="16"/>
        <v>0</v>
      </c>
      <c r="U49" s="150" t="str">
        <f t="shared" si="2"/>
        <v>C</v>
      </c>
      <c r="V49" s="144">
        <f t="shared" si="3"/>
        <v>0</v>
      </c>
      <c r="W49" s="145">
        <f t="shared" si="4"/>
        <v>0</v>
      </c>
      <c r="X49" s="145">
        <f t="shared" si="5"/>
        <v>0</v>
      </c>
      <c r="Y49" s="146">
        <f t="shared" si="6"/>
        <v>0</v>
      </c>
      <c r="Z49" s="151">
        <f t="shared" si="17"/>
        <v>0</v>
      </c>
      <c r="AA49" s="152">
        <f t="shared" si="7"/>
        <v>16.496308915388987</v>
      </c>
      <c r="AB49" s="239"/>
      <c r="AC49" s="240">
        <v>26</v>
      </c>
      <c r="AD49" s="228">
        <f t="shared" si="8"/>
        <v>0</v>
      </c>
      <c r="AE49" s="229">
        <f t="shared" si="9"/>
        <v>0</v>
      </c>
      <c r="AF49" s="276">
        <f t="shared" si="10"/>
        <v>16.496308915388987</v>
      </c>
      <c r="AG49" s="71"/>
      <c r="AW49" s="238">
        <v>26</v>
      </c>
      <c r="AX49" s="231">
        <f t="shared" si="11"/>
        <v>0</v>
      </c>
      <c r="AY49" s="232">
        <f t="shared" si="12"/>
        <v>0</v>
      </c>
      <c r="AZ49" s="233" t="e">
        <f t="shared" si="14"/>
        <v>#DIV/0!</v>
      </c>
      <c r="BA49" s="283" t="e">
        <f t="shared" si="13"/>
        <v>#DIV/0!</v>
      </c>
    </row>
    <row r="50" spans="1:53" ht="14.25" customHeight="1" x14ac:dyDescent="0.2">
      <c r="A50" s="68"/>
      <c r="B50" s="64"/>
      <c r="C50" s="69"/>
      <c r="D50" s="33" t="str">
        <f t="shared" si="0"/>
        <v>C</v>
      </c>
      <c r="E50" s="72"/>
      <c r="F50" s="73"/>
      <c r="G50" s="73"/>
      <c r="H50" s="74"/>
      <c r="I50" s="73"/>
      <c r="J50" s="75"/>
      <c r="K50" s="73"/>
      <c r="L50" s="73"/>
      <c r="M50" s="74"/>
      <c r="N50" s="76"/>
      <c r="O50" s="124"/>
      <c r="P50" s="74"/>
      <c r="Q50" s="76"/>
      <c r="R50" s="72">
        <f t="shared" si="15"/>
        <v>0</v>
      </c>
      <c r="S50" s="77" t="str">
        <f t="shared" si="1"/>
        <v>C</v>
      </c>
      <c r="T50" s="73">
        <f t="shared" si="16"/>
        <v>0</v>
      </c>
      <c r="U50" s="78" t="str">
        <f t="shared" si="2"/>
        <v>C</v>
      </c>
      <c r="V50" s="72">
        <f t="shared" si="3"/>
        <v>0</v>
      </c>
      <c r="W50" s="73">
        <f t="shared" si="4"/>
        <v>0</v>
      </c>
      <c r="X50" s="73">
        <f t="shared" si="5"/>
        <v>0</v>
      </c>
      <c r="Y50" s="74">
        <f t="shared" si="6"/>
        <v>0</v>
      </c>
      <c r="Z50" s="79">
        <f t="shared" si="17"/>
        <v>0</v>
      </c>
      <c r="AA50" s="60">
        <f t="shared" si="7"/>
        <v>16.496308915388987</v>
      </c>
      <c r="AB50" s="239"/>
      <c r="AC50" s="240">
        <v>27</v>
      </c>
      <c r="AD50" s="228">
        <f t="shared" si="8"/>
        <v>0</v>
      </c>
      <c r="AE50" s="229">
        <f t="shared" si="9"/>
        <v>0</v>
      </c>
      <c r="AF50" s="276">
        <f t="shared" si="10"/>
        <v>16.496308915388987</v>
      </c>
      <c r="AG50" s="71"/>
      <c r="AH50" s="250"/>
      <c r="AI50" s="71"/>
      <c r="AJ50" s="71"/>
      <c r="AK50" s="71"/>
      <c r="AL50" s="71"/>
      <c r="AM50" s="71"/>
      <c r="AW50" s="238">
        <v>27</v>
      </c>
      <c r="AX50" s="231">
        <f t="shared" si="11"/>
        <v>0</v>
      </c>
      <c r="AY50" s="232">
        <f t="shared" si="12"/>
        <v>0</v>
      </c>
      <c r="AZ50" s="233" t="e">
        <f t="shared" si="14"/>
        <v>#DIV/0!</v>
      </c>
      <c r="BA50" s="283" t="e">
        <f t="shared" si="13"/>
        <v>#DIV/0!</v>
      </c>
    </row>
    <row r="51" spans="1:53" ht="14.25" customHeight="1" x14ac:dyDescent="0.2">
      <c r="A51" s="140"/>
      <c r="B51" s="141"/>
      <c r="C51" s="142"/>
      <c r="D51" s="143" t="str">
        <f t="shared" si="0"/>
        <v>C</v>
      </c>
      <c r="E51" s="144"/>
      <c r="F51" s="145"/>
      <c r="G51" s="145"/>
      <c r="H51" s="146"/>
      <c r="I51" s="145"/>
      <c r="J51" s="147"/>
      <c r="K51" s="145"/>
      <c r="L51" s="145"/>
      <c r="M51" s="146"/>
      <c r="N51" s="148"/>
      <c r="O51" s="175"/>
      <c r="P51" s="146"/>
      <c r="Q51" s="148"/>
      <c r="R51" s="144">
        <f t="shared" si="15"/>
        <v>0</v>
      </c>
      <c r="S51" s="149" t="str">
        <f t="shared" si="1"/>
        <v>C</v>
      </c>
      <c r="T51" s="145">
        <f t="shared" si="16"/>
        <v>0</v>
      </c>
      <c r="U51" s="150" t="str">
        <f t="shared" si="2"/>
        <v>C</v>
      </c>
      <c r="V51" s="144">
        <f t="shared" si="3"/>
        <v>0</v>
      </c>
      <c r="W51" s="145">
        <f t="shared" si="4"/>
        <v>0</v>
      </c>
      <c r="X51" s="145">
        <f t="shared" si="5"/>
        <v>0</v>
      </c>
      <c r="Y51" s="146">
        <f t="shared" si="6"/>
        <v>0</v>
      </c>
      <c r="Z51" s="151">
        <f t="shared" si="17"/>
        <v>0</v>
      </c>
      <c r="AA51" s="152">
        <f t="shared" si="7"/>
        <v>16.496308915388987</v>
      </c>
      <c r="AB51" s="239"/>
      <c r="AC51" s="240">
        <v>28</v>
      </c>
      <c r="AD51" s="228">
        <f t="shared" si="8"/>
        <v>0</v>
      </c>
      <c r="AE51" s="229">
        <f t="shared" si="9"/>
        <v>0</v>
      </c>
      <c r="AF51" s="276">
        <f t="shared" si="10"/>
        <v>16.496308915388987</v>
      </c>
      <c r="AG51" s="71"/>
      <c r="AH51" s="245"/>
      <c r="AI51" s="71"/>
      <c r="AJ51" s="71"/>
      <c r="AK51" s="71"/>
      <c r="AL51" s="71"/>
      <c r="AM51" s="71"/>
      <c r="AW51" s="230">
        <v>28</v>
      </c>
      <c r="AX51" s="231">
        <f t="shared" si="11"/>
        <v>0</v>
      </c>
      <c r="AY51" s="232">
        <f t="shared" si="12"/>
        <v>0</v>
      </c>
      <c r="AZ51" s="233" t="e">
        <f t="shared" si="14"/>
        <v>#DIV/0!</v>
      </c>
      <c r="BA51" s="283" t="e">
        <f t="shared" si="13"/>
        <v>#DIV/0!</v>
      </c>
    </row>
    <row r="52" spans="1:53" ht="14.25" customHeight="1" x14ac:dyDescent="0.2">
      <c r="A52" s="68"/>
      <c r="B52" s="64"/>
      <c r="C52" s="69"/>
      <c r="D52" s="33" t="str">
        <f t="shared" si="0"/>
        <v>C</v>
      </c>
      <c r="E52" s="72"/>
      <c r="F52" s="73"/>
      <c r="G52" s="73"/>
      <c r="H52" s="74"/>
      <c r="I52" s="73"/>
      <c r="J52" s="75"/>
      <c r="K52" s="73"/>
      <c r="L52" s="73"/>
      <c r="M52" s="74"/>
      <c r="N52" s="76"/>
      <c r="O52" s="124"/>
      <c r="P52" s="74"/>
      <c r="Q52" s="76"/>
      <c r="R52" s="72">
        <f t="shared" si="15"/>
        <v>0</v>
      </c>
      <c r="S52" s="77" t="str">
        <f t="shared" si="1"/>
        <v>C</v>
      </c>
      <c r="T52" s="73">
        <f t="shared" si="16"/>
        <v>0</v>
      </c>
      <c r="U52" s="78" t="str">
        <f t="shared" si="2"/>
        <v>C</v>
      </c>
      <c r="V52" s="72">
        <f t="shared" si="3"/>
        <v>0</v>
      </c>
      <c r="W52" s="73">
        <f t="shared" si="4"/>
        <v>0</v>
      </c>
      <c r="X52" s="73">
        <f t="shared" si="5"/>
        <v>0</v>
      </c>
      <c r="Y52" s="74">
        <f t="shared" si="6"/>
        <v>0</v>
      </c>
      <c r="Z52" s="79">
        <f t="shared" si="17"/>
        <v>0</v>
      </c>
      <c r="AA52" s="60">
        <f t="shared" si="7"/>
        <v>16.496308915388987</v>
      </c>
      <c r="AB52" s="239"/>
      <c r="AC52" s="240">
        <v>29</v>
      </c>
      <c r="AD52" s="228">
        <f t="shared" si="8"/>
        <v>0</v>
      </c>
      <c r="AE52" s="229">
        <f t="shared" si="9"/>
        <v>0</v>
      </c>
      <c r="AF52" s="276">
        <f t="shared" si="10"/>
        <v>16.496308915388987</v>
      </c>
      <c r="AG52" s="71"/>
      <c r="AH52" s="252"/>
      <c r="AI52" s="252"/>
      <c r="AJ52" s="253"/>
      <c r="AK52" s="244"/>
      <c r="AL52" s="244"/>
      <c r="AM52" s="244"/>
      <c r="AN52" s="244"/>
      <c r="AO52" s="239"/>
      <c r="AP52" s="244"/>
      <c r="AQ52" s="244"/>
      <c r="AR52" s="244"/>
      <c r="AS52" s="244"/>
      <c r="AW52" s="238">
        <v>29</v>
      </c>
      <c r="AX52" s="231">
        <f t="shared" si="11"/>
        <v>0</v>
      </c>
      <c r="AY52" s="232">
        <f t="shared" si="12"/>
        <v>0</v>
      </c>
      <c r="AZ52" s="233" t="e">
        <f t="shared" si="14"/>
        <v>#DIV/0!</v>
      </c>
      <c r="BA52" s="283" t="e">
        <f t="shared" si="13"/>
        <v>#DIV/0!</v>
      </c>
    </row>
    <row r="53" spans="1:53" ht="14.25" customHeight="1" x14ac:dyDescent="0.2">
      <c r="A53" s="140"/>
      <c r="B53" s="141"/>
      <c r="C53" s="142"/>
      <c r="D53" s="143" t="str">
        <f t="shared" si="0"/>
        <v>C</v>
      </c>
      <c r="E53" s="144"/>
      <c r="F53" s="145"/>
      <c r="G53" s="145"/>
      <c r="H53" s="146"/>
      <c r="I53" s="145"/>
      <c r="J53" s="147"/>
      <c r="K53" s="145"/>
      <c r="L53" s="145"/>
      <c r="M53" s="146"/>
      <c r="N53" s="148"/>
      <c r="O53" s="175"/>
      <c r="P53" s="146"/>
      <c r="Q53" s="148"/>
      <c r="R53" s="144">
        <f t="shared" si="15"/>
        <v>0</v>
      </c>
      <c r="S53" s="149" t="str">
        <f t="shared" si="1"/>
        <v>C</v>
      </c>
      <c r="T53" s="145">
        <f t="shared" si="16"/>
        <v>0</v>
      </c>
      <c r="U53" s="150" t="str">
        <f t="shared" si="2"/>
        <v>C</v>
      </c>
      <c r="V53" s="144">
        <f t="shared" si="3"/>
        <v>0</v>
      </c>
      <c r="W53" s="145">
        <f t="shared" si="4"/>
        <v>0</v>
      </c>
      <c r="X53" s="145">
        <f t="shared" si="5"/>
        <v>0</v>
      </c>
      <c r="Y53" s="146">
        <f t="shared" si="6"/>
        <v>0</v>
      </c>
      <c r="Z53" s="151">
        <f t="shared" si="17"/>
        <v>0</v>
      </c>
      <c r="AA53" s="152">
        <f t="shared" si="7"/>
        <v>16.496308915388987</v>
      </c>
      <c r="AB53" s="239"/>
      <c r="AC53" s="240">
        <v>30</v>
      </c>
      <c r="AD53" s="228">
        <f t="shared" si="8"/>
        <v>0</v>
      </c>
      <c r="AE53" s="229">
        <f t="shared" si="9"/>
        <v>0</v>
      </c>
      <c r="AF53" s="276">
        <f t="shared" si="10"/>
        <v>16.496308915388987</v>
      </c>
      <c r="AG53" s="71"/>
      <c r="AH53" s="254"/>
      <c r="AI53" s="254"/>
      <c r="AJ53" s="255"/>
      <c r="AK53" s="255"/>
      <c r="AL53" s="255"/>
      <c r="AM53" s="255"/>
      <c r="AN53" s="255"/>
      <c r="AO53" s="256"/>
      <c r="AP53" s="256"/>
      <c r="AQ53" s="256"/>
      <c r="AR53" s="256"/>
      <c r="AS53" s="256"/>
      <c r="AW53" s="238">
        <v>30</v>
      </c>
      <c r="AX53" s="231">
        <f t="shared" si="11"/>
        <v>0</v>
      </c>
      <c r="AY53" s="232">
        <f t="shared" si="12"/>
        <v>0</v>
      </c>
      <c r="AZ53" s="233" t="e">
        <f t="shared" si="14"/>
        <v>#DIV/0!</v>
      </c>
      <c r="BA53" s="283" t="e">
        <f t="shared" si="13"/>
        <v>#DIV/0!</v>
      </c>
    </row>
    <row r="54" spans="1:53" ht="14.25" customHeight="1" x14ac:dyDescent="0.2">
      <c r="A54" s="68"/>
      <c r="B54" s="64"/>
      <c r="C54" s="69"/>
      <c r="D54" s="33" t="str">
        <f t="shared" si="0"/>
        <v>C</v>
      </c>
      <c r="E54" s="72"/>
      <c r="F54" s="73"/>
      <c r="G54" s="73"/>
      <c r="H54" s="74"/>
      <c r="I54" s="73"/>
      <c r="J54" s="75"/>
      <c r="K54" s="73"/>
      <c r="L54" s="73"/>
      <c r="M54" s="74"/>
      <c r="N54" s="76"/>
      <c r="O54" s="124"/>
      <c r="P54" s="74"/>
      <c r="Q54" s="76"/>
      <c r="R54" s="72">
        <f t="shared" si="15"/>
        <v>0</v>
      </c>
      <c r="S54" s="77" t="str">
        <f t="shared" si="1"/>
        <v>C</v>
      </c>
      <c r="T54" s="73">
        <f t="shared" si="16"/>
        <v>0</v>
      </c>
      <c r="U54" s="78" t="str">
        <f t="shared" si="2"/>
        <v>C</v>
      </c>
      <c r="V54" s="72">
        <f t="shared" si="3"/>
        <v>0</v>
      </c>
      <c r="W54" s="73">
        <f t="shared" si="4"/>
        <v>0</v>
      </c>
      <c r="X54" s="73">
        <f t="shared" si="5"/>
        <v>0</v>
      </c>
      <c r="Y54" s="74">
        <f t="shared" si="6"/>
        <v>0</v>
      </c>
      <c r="Z54" s="79">
        <f t="shared" si="17"/>
        <v>0</v>
      </c>
      <c r="AA54" s="60">
        <f t="shared" si="7"/>
        <v>16.496308915388987</v>
      </c>
      <c r="AB54" s="239"/>
      <c r="AC54" s="240">
        <v>31</v>
      </c>
      <c r="AD54" s="228">
        <f t="shared" si="8"/>
        <v>0</v>
      </c>
      <c r="AE54" s="229">
        <f t="shared" si="9"/>
        <v>0</v>
      </c>
      <c r="AF54" s="276">
        <f t="shared" si="10"/>
        <v>16.496308915388987</v>
      </c>
      <c r="AG54" s="71"/>
      <c r="AH54" s="71"/>
      <c r="AI54" s="71"/>
      <c r="AJ54" s="71"/>
      <c r="AK54" s="71"/>
      <c r="AL54" s="71"/>
      <c r="AM54" s="71"/>
      <c r="AW54" s="238">
        <v>31</v>
      </c>
      <c r="AX54" s="231">
        <f t="shared" si="11"/>
        <v>0</v>
      </c>
      <c r="AY54" s="232">
        <f t="shared" si="12"/>
        <v>0</v>
      </c>
      <c r="AZ54" s="233" t="e">
        <f t="shared" si="14"/>
        <v>#DIV/0!</v>
      </c>
      <c r="BA54" s="283" t="e">
        <f t="shared" si="13"/>
        <v>#DIV/0!</v>
      </c>
    </row>
    <row r="55" spans="1:53" ht="14.25" customHeight="1" x14ac:dyDescent="0.2">
      <c r="A55" s="140"/>
      <c r="B55" s="141"/>
      <c r="C55" s="142"/>
      <c r="D55" s="143" t="str">
        <f t="shared" si="0"/>
        <v>C</v>
      </c>
      <c r="E55" s="144"/>
      <c r="F55" s="145"/>
      <c r="G55" s="145"/>
      <c r="H55" s="146"/>
      <c r="I55" s="145"/>
      <c r="J55" s="147"/>
      <c r="K55" s="145"/>
      <c r="L55" s="145"/>
      <c r="M55" s="146"/>
      <c r="N55" s="148"/>
      <c r="O55" s="175"/>
      <c r="P55" s="146"/>
      <c r="Q55" s="148"/>
      <c r="R55" s="144">
        <f t="shared" si="15"/>
        <v>0</v>
      </c>
      <c r="S55" s="149" t="str">
        <f t="shared" si="1"/>
        <v>C</v>
      </c>
      <c r="T55" s="145">
        <f t="shared" si="16"/>
        <v>0</v>
      </c>
      <c r="U55" s="150" t="str">
        <f t="shared" si="2"/>
        <v>C</v>
      </c>
      <c r="V55" s="144">
        <f t="shared" si="3"/>
        <v>0</v>
      </c>
      <c r="W55" s="145">
        <f t="shared" si="4"/>
        <v>0</v>
      </c>
      <c r="X55" s="145">
        <f t="shared" si="5"/>
        <v>0</v>
      </c>
      <c r="Y55" s="146">
        <f t="shared" si="6"/>
        <v>0</v>
      </c>
      <c r="Z55" s="151">
        <f t="shared" si="17"/>
        <v>0</v>
      </c>
      <c r="AA55" s="152">
        <f t="shared" si="7"/>
        <v>16.496308915388987</v>
      </c>
      <c r="AB55" s="239"/>
      <c r="AC55" s="240">
        <v>32</v>
      </c>
      <c r="AD55" s="228">
        <f t="shared" si="8"/>
        <v>0</v>
      </c>
      <c r="AE55" s="229">
        <f t="shared" si="9"/>
        <v>0</v>
      </c>
      <c r="AF55" s="276">
        <f t="shared" si="10"/>
        <v>16.496308915388987</v>
      </c>
      <c r="AG55" s="71"/>
      <c r="AH55" s="245"/>
      <c r="AI55" s="71"/>
      <c r="AJ55" s="245"/>
      <c r="AK55" s="71"/>
      <c r="AL55" s="71"/>
      <c r="AM55" s="71"/>
      <c r="AW55" s="238">
        <v>32</v>
      </c>
      <c r="AX55" s="231">
        <f t="shared" si="11"/>
        <v>0</v>
      </c>
      <c r="AY55" s="232">
        <f t="shared" si="12"/>
        <v>0</v>
      </c>
      <c r="AZ55" s="233" t="e">
        <f t="shared" si="14"/>
        <v>#DIV/0!</v>
      </c>
      <c r="BA55" s="283" t="e">
        <f t="shared" si="13"/>
        <v>#DIV/0!</v>
      </c>
    </row>
    <row r="56" spans="1:53" ht="14.25" customHeight="1" x14ac:dyDescent="0.2">
      <c r="A56" s="68"/>
      <c r="B56" s="64"/>
      <c r="C56" s="69"/>
      <c r="D56" s="33" t="str">
        <f t="shared" si="0"/>
        <v>C</v>
      </c>
      <c r="E56" s="72"/>
      <c r="F56" s="73"/>
      <c r="G56" s="73"/>
      <c r="H56" s="74"/>
      <c r="I56" s="73"/>
      <c r="J56" s="75"/>
      <c r="K56" s="73"/>
      <c r="L56" s="73"/>
      <c r="M56" s="74"/>
      <c r="N56" s="76"/>
      <c r="O56" s="124"/>
      <c r="P56" s="74"/>
      <c r="Q56" s="76"/>
      <c r="R56" s="72">
        <f t="shared" si="15"/>
        <v>0</v>
      </c>
      <c r="S56" s="77" t="str">
        <f t="shared" si="1"/>
        <v>C</v>
      </c>
      <c r="T56" s="73">
        <f t="shared" si="16"/>
        <v>0</v>
      </c>
      <c r="U56" s="78" t="str">
        <f t="shared" si="2"/>
        <v>C</v>
      </c>
      <c r="V56" s="72">
        <f t="shared" si="3"/>
        <v>0</v>
      </c>
      <c r="W56" s="73">
        <f t="shared" si="4"/>
        <v>0</v>
      </c>
      <c r="X56" s="73">
        <f t="shared" si="5"/>
        <v>0</v>
      </c>
      <c r="Y56" s="74">
        <f t="shared" si="6"/>
        <v>0</v>
      </c>
      <c r="Z56" s="79">
        <f t="shared" si="17"/>
        <v>0</v>
      </c>
      <c r="AA56" s="60">
        <f t="shared" si="7"/>
        <v>16.496308915388987</v>
      </c>
      <c r="AB56" s="239"/>
      <c r="AC56" s="240">
        <v>33</v>
      </c>
      <c r="AD56" s="228">
        <f t="shared" si="8"/>
        <v>0</v>
      </c>
      <c r="AE56" s="229">
        <f t="shared" si="9"/>
        <v>0</v>
      </c>
      <c r="AF56" s="276">
        <f t="shared" si="10"/>
        <v>16.496308915388987</v>
      </c>
      <c r="AG56" s="71"/>
      <c r="AH56" s="54"/>
      <c r="AI56" s="248"/>
      <c r="AJ56" s="71"/>
      <c r="AK56" s="71"/>
      <c r="AL56" s="71"/>
      <c r="AM56" s="71"/>
      <c r="AO56" s="248"/>
      <c r="AW56" s="238">
        <v>33</v>
      </c>
      <c r="AX56" s="231">
        <f t="shared" si="11"/>
        <v>0</v>
      </c>
      <c r="AY56" s="232">
        <f t="shared" si="12"/>
        <v>0</v>
      </c>
      <c r="AZ56" s="233" t="e">
        <f t="shared" si="14"/>
        <v>#DIV/0!</v>
      </c>
      <c r="BA56" s="283" t="e">
        <f t="shared" si="13"/>
        <v>#DIV/0!</v>
      </c>
    </row>
    <row r="57" spans="1:53" ht="14.25" customHeight="1" x14ac:dyDescent="0.2">
      <c r="A57" s="140"/>
      <c r="B57" s="141"/>
      <c r="C57" s="142"/>
      <c r="D57" s="143" t="str">
        <f t="shared" si="0"/>
        <v>C</v>
      </c>
      <c r="E57" s="144"/>
      <c r="F57" s="145"/>
      <c r="G57" s="145"/>
      <c r="H57" s="146"/>
      <c r="I57" s="145"/>
      <c r="J57" s="147"/>
      <c r="K57" s="145"/>
      <c r="L57" s="145"/>
      <c r="M57" s="146"/>
      <c r="N57" s="148"/>
      <c r="O57" s="175"/>
      <c r="P57" s="146"/>
      <c r="Q57" s="148"/>
      <c r="R57" s="144">
        <f t="shared" si="15"/>
        <v>0</v>
      </c>
      <c r="S57" s="149" t="str">
        <f t="shared" si="1"/>
        <v>C</v>
      </c>
      <c r="T57" s="145">
        <f t="shared" si="16"/>
        <v>0</v>
      </c>
      <c r="U57" s="150" t="str">
        <f t="shared" si="2"/>
        <v>C</v>
      </c>
      <c r="V57" s="144">
        <f t="shared" si="3"/>
        <v>0</v>
      </c>
      <c r="W57" s="145">
        <f t="shared" si="4"/>
        <v>0</v>
      </c>
      <c r="X57" s="145">
        <f t="shared" si="5"/>
        <v>0</v>
      </c>
      <c r="Y57" s="146">
        <f t="shared" si="6"/>
        <v>0</v>
      </c>
      <c r="Z57" s="151">
        <f t="shared" si="17"/>
        <v>0</v>
      </c>
      <c r="AA57" s="152">
        <f t="shared" si="7"/>
        <v>16.496308915388987</v>
      </c>
      <c r="AB57" s="239"/>
      <c r="AC57" s="240">
        <v>34</v>
      </c>
      <c r="AD57" s="228">
        <f t="shared" si="8"/>
        <v>0</v>
      </c>
      <c r="AE57" s="229">
        <f t="shared" si="9"/>
        <v>0</v>
      </c>
      <c r="AF57" s="276">
        <f t="shared" si="10"/>
        <v>16.496308915388987</v>
      </c>
      <c r="AG57" s="71"/>
      <c r="AH57" s="54"/>
      <c r="AI57" s="54"/>
      <c r="AJ57" s="54"/>
      <c r="AK57" s="54"/>
      <c r="AL57" s="54"/>
      <c r="AM57" s="54"/>
      <c r="AW57" s="238">
        <v>34</v>
      </c>
      <c r="AX57" s="231">
        <f t="shared" si="11"/>
        <v>0</v>
      </c>
      <c r="AY57" s="232">
        <f t="shared" si="12"/>
        <v>0</v>
      </c>
      <c r="AZ57" s="233" t="e">
        <f t="shared" si="14"/>
        <v>#DIV/0!</v>
      </c>
      <c r="BA57" s="283" t="e">
        <f t="shared" si="13"/>
        <v>#DIV/0!</v>
      </c>
    </row>
    <row r="58" spans="1:53" ht="14.25" customHeight="1" x14ac:dyDescent="0.2">
      <c r="A58" s="68"/>
      <c r="B58" s="64"/>
      <c r="C58" s="69"/>
      <c r="D58" s="33" t="str">
        <f t="shared" si="0"/>
        <v>C</v>
      </c>
      <c r="E58" s="72"/>
      <c r="F58" s="73"/>
      <c r="G58" s="73"/>
      <c r="H58" s="74"/>
      <c r="I58" s="73"/>
      <c r="J58" s="75"/>
      <c r="K58" s="73"/>
      <c r="L58" s="73"/>
      <c r="M58" s="74"/>
      <c r="N58" s="76"/>
      <c r="O58" s="124"/>
      <c r="P58" s="74"/>
      <c r="Q58" s="76"/>
      <c r="R58" s="72">
        <f t="shared" si="15"/>
        <v>0</v>
      </c>
      <c r="S58" s="77" t="str">
        <f t="shared" si="1"/>
        <v>C</v>
      </c>
      <c r="T58" s="73">
        <f t="shared" si="16"/>
        <v>0</v>
      </c>
      <c r="U58" s="78" t="str">
        <f t="shared" si="2"/>
        <v>C</v>
      </c>
      <c r="V58" s="72">
        <f t="shared" si="3"/>
        <v>0</v>
      </c>
      <c r="W58" s="73">
        <f t="shared" si="4"/>
        <v>0</v>
      </c>
      <c r="X58" s="73">
        <f t="shared" si="5"/>
        <v>0</v>
      </c>
      <c r="Y58" s="74">
        <f t="shared" si="6"/>
        <v>0</v>
      </c>
      <c r="Z58" s="79">
        <f t="shared" si="17"/>
        <v>0</v>
      </c>
      <c r="AA58" s="60">
        <f t="shared" si="7"/>
        <v>16.496308915388987</v>
      </c>
      <c r="AB58" s="239"/>
      <c r="AC58" s="240">
        <v>35</v>
      </c>
      <c r="AD58" s="228">
        <f t="shared" si="8"/>
        <v>0</v>
      </c>
      <c r="AE58" s="229">
        <f t="shared" si="9"/>
        <v>0</v>
      </c>
      <c r="AF58" s="276">
        <f t="shared" si="10"/>
        <v>16.496308915388987</v>
      </c>
      <c r="AG58" s="71"/>
      <c r="AH58" s="54"/>
      <c r="AI58" s="54"/>
      <c r="AJ58" s="54"/>
      <c r="AK58" s="54"/>
      <c r="AL58" s="54"/>
      <c r="AM58" s="54"/>
      <c r="AW58" s="238">
        <v>35</v>
      </c>
      <c r="AX58" s="231">
        <f t="shared" si="11"/>
        <v>0</v>
      </c>
      <c r="AY58" s="232">
        <f t="shared" si="12"/>
        <v>0</v>
      </c>
      <c r="AZ58" s="233" t="e">
        <f t="shared" si="14"/>
        <v>#DIV/0!</v>
      </c>
      <c r="BA58" s="283" t="e">
        <f t="shared" si="13"/>
        <v>#DIV/0!</v>
      </c>
    </row>
    <row r="59" spans="1:53" ht="14.25" customHeight="1" x14ac:dyDescent="0.2">
      <c r="A59" s="140"/>
      <c r="B59" s="141"/>
      <c r="C59" s="142"/>
      <c r="D59" s="143" t="str">
        <f t="shared" si="0"/>
        <v>C</v>
      </c>
      <c r="E59" s="144"/>
      <c r="F59" s="145"/>
      <c r="G59" s="145"/>
      <c r="H59" s="146"/>
      <c r="I59" s="145"/>
      <c r="J59" s="147"/>
      <c r="K59" s="145"/>
      <c r="L59" s="145"/>
      <c r="M59" s="146"/>
      <c r="N59" s="148"/>
      <c r="O59" s="175"/>
      <c r="P59" s="146"/>
      <c r="Q59" s="148"/>
      <c r="R59" s="144">
        <f t="shared" si="15"/>
        <v>0</v>
      </c>
      <c r="S59" s="149" t="str">
        <f t="shared" si="1"/>
        <v>C</v>
      </c>
      <c r="T59" s="145">
        <f t="shared" si="16"/>
        <v>0</v>
      </c>
      <c r="U59" s="150" t="str">
        <f t="shared" si="2"/>
        <v>C</v>
      </c>
      <c r="V59" s="144">
        <f t="shared" si="3"/>
        <v>0</v>
      </c>
      <c r="W59" s="145">
        <f t="shared" si="4"/>
        <v>0</v>
      </c>
      <c r="X59" s="145">
        <f t="shared" si="5"/>
        <v>0</v>
      </c>
      <c r="Y59" s="146">
        <f t="shared" si="6"/>
        <v>0</v>
      </c>
      <c r="Z59" s="151">
        <f t="shared" si="17"/>
        <v>0</v>
      </c>
      <c r="AA59" s="152">
        <f t="shared" si="7"/>
        <v>16.496308915388987</v>
      </c>
      <c r="AB59" s="239"/>
      <c r="AC59" s="240">
        <v>36</v>
      </c>
      <c r="AD59" s="228">
        <f t="shared" si="8"/>
        <v>0</v>
      </c>
      <c r="AE59" s="229">
        <f t="shared" si="9"/>
        <v>0</v>
      </c>
      <c r="AF59" s="276">
        <f t="shared" si="10"/>
        <v>16.496308915388987</v>
      </c>
      <c r="AG59" s="71"/>
      <c r="AH59" s="71"/>
      <c r="AI59" s="71"/>
      <c r="AJ59" s="71"/>
      <c r="AK59" s="71"/>
      <c r="AL59" s="71"/>
      <c r="AM59" s="71"/>
      <c r="AW59" s="238">
        <v>36</v>
      </c>
      <c r="AX59" s="231">
        <f t="shared" si="11"/>
        <v>0</v>
      </c>
      <c r="AY59" s="232">
        <f t="shared" si="12"/>
        <v>0</v>
      </c>
      <c r="AZ59" s="233" t="e">
        <f t="shared" si="14"/>
        <v>#DIV/0!</v>
      </c>
      <c r="BA59" s="283" t="e">
        <f t="shared" si="13"/>
        <v>#DIV/0!</v>
      </c>
    </row>
    <row r="60" spans="1:53" ht="14.25" customHeight="1" x14ac:dyDescent="0.2">
      <c r="A60" s="68"/>
      <c r="B60" s="64"/>
      <c r="C60" s="69"/>
      <c r="D60" s="33" t="str">
        <f t="shared" si="0"/>
        <v>C</v>
      </c>
      <c r="E60" s="72"/>
      <c r="F60" s="73"/>
      <c r="G60" s="73"/>
      <c r="H60" s="74"/>
      <c r="I60" s="73"/>
      <c r="J60" s="75"/>
      <c r="K60" s="73"/>
      <c r="L60" s="73"/>
      <c r="M60" s="74"/>
      <c r="N60" s="76"/>
      <c r="O60" s="124"/>
      <c r="P60" s="74"/>
      <c r="Q60" s="76"/>
      <c r="R60" s="72">
        <f t="shared" si="15"/>
        <v>0</v>
      </c>
      <c r="S60" s="77" t="str">
        <f t="shared" si="1"/>
        <v>C</v>
      </c>
      <c r="T60" s="73">
        <f t="shared" si="16"/>
        <v>0</v>
      </c>
      <c r="U60" s="78" t="str">
        <f t="shared" si="2"/>
        <v>C</v>
      </c>
      <c r="V60" s="72">
        <f t="shared" si="3"/>
        <v>0</v>
      </c>
      <c r="W60" s="73">
        <f t="shared" si="4"/>
        <v>0</v>
      </c>
      <c r="X60" s="73">
        <f t="shared" si="5"/>
        <v>0</v>
      </c>
      <c r="Y60" s="74">
        <f t="shared" si="6"/>
        <v>0</v>
      </c>
      <c r="Z60" s="79">
        <f t="shared" si="17"/>
        <v>0</v>
      </c>
      <c r="AA60" s="60">
        <f t="shared" si="7"/>
        <v>16.496308915388987</v>
      </c>
      <c r="AB60" s="239"/>
      <c r="AC60" s="240">
        <v>37</v>
      </c>
      <c r="AD60" s="228">
        <f t="shared" si="8"/>
        <v>0</v>
      </c>
      <c r="AE60" s="229">
        <f t="shared" si="9"/>
        <v>0</v>
      </c>
      <c r="AF60" s="276">
        <f t="shared" si="10"/>
        <v>16.496308915388987</v>
      </c>
      <c r="AG60" s="71"/>
      <c r="AH60" s="71"/>
      <c r="AI60" s="71"/>
      <c r="AJ60" s="71"/>
      <c r="AK60" s="71"/>
      <c r="AL60" s="71"/>
      <c r="AM60" s="71"/>
      <c r="AW60" s="238">
        <v>37</v>
      </c>
      <c r="AX60" s="231">
        <f t="shared" si="11"/>
        <v>0</v>
      </c>
      <c r="AY60" s="232">
        <f t="shared" si="12"/>
        <v>0</v>
      </c>
      <c r="AZ60" s="233" t="e">
        <f t="shared" si="14"/>
        <v>#DIV/0!</v>
      </c>
      <c r="BA60" s="283" t="e">
        <f t="shared" si="13"/>
        <v>#DIV/0!</v>
      </c>
    </row>
    <row r="61" spans="1:53" ht="14.25" customHeight="1" x14ac:dyDescent="0.2">
      <c r="A61" s="140"/>
      <c r="B61" s="141"/>
      <c r="C61" s="142"/>
      <c r="D61" s="143" t="str">
        <f t="shared" si="0"/>
        <v>C</v>
      </c>
      <c r="E61" s="144"/>
      <c r="F61" s="145"/>
      <c r="G61" s="145"/>
      <c r="H61" s="146"/>
      <c r="I61" s="145"/>
      <c r="J61" s="147"/>
      <c r="K61" s="145"/>
      <c r="L61" s="145"/>
      <c r="M61" s="146"/>
      <c r="N61" s="148"/>
      <c r="O61" s="175"/>
      <c r="P61" s="146"/>
      <c r="Q61" s="148"/>
      <c r="R61" s="144">
        <f t="shared" si="15"/>
        <v>0</v>
      </c>
      <c r="S61" s="149" t="str">
        <f t="shared" si="1"/>
        <v>C</v>
      </c>
      <c r="T61" s="145">
        <f t="shared" si="16"/>
        <v>0</v>
      </c>
      <c r="U61" s="150" t="str">
        <f t="shared" si="2"/>
        <v>C</v>
      </c>
      <c r="V61" s="144">
        <f t="shared" si="3"/>
        <v>0</v>
      </c>
      <c r="W61" s="145">
        <f t="shared" si="4"/>
        <v>0</v>
      </c>
      <c r="X61" s="145">
        <f t="shared" si="5"/>
        <v>0</v>
      </c>
      <c r="Y61" s="146">
        <f t="shared" si="6"/>
        <v>0</v>
      </c>
      <c r="Z61" s="151">
        <f t="shared" si="17"/>
        <v>0</v>
      </c>
      <c r="AA61" s="152">
        <f t="shared" si="7"/>
        <v>16.496308915388987</v>
      </c>
      <c r="AB61" s="239"/>
      <c r="AC61" s="240">
        <v>38</v>
      </c>
      <c r="AD61" s="228">
        <f t="shared" si="8"/>
        <v>0</v>
      </c>
      <c r="AE61" s="229">
        <f t="shared" si="9"/>
        <v>0</v>
      </c>
      <c r="AF61" s="276">
        <f t="shared" si="10"/>
        <v>16.496308915388987</v>
      </c>
      <c r="AG61" s="71"/>
      <c r="AH61" s="71"/>
      <c r="AI61" s="71"/>
      <c r="AJ61" s="71"/>
      <c r="AK61" s="71"/>
      <c r="AL61" s="71"/>
      <c r="AM61" s="71"/>
      <c r="AW61" s="230">
        <v>38</v>
      </c>
      <c r="AX61" s="231">
        <f t="shared" si="11"/>
        <v>0</v>
      </c>
      <c r="AY61" s="232">
        <f t="shared" si="12"/>
        <v>0</v>
      </c>
      <c r="AZ61" s="233" t="e">
        <f t="shared" si="14"/>
        <v>#DIV/0!</v>
      </c>
      <c r="BA61" s="283" t="e">
        <f t="shared" si="13"/>
        <v>#DIV/0!</v>
      </c>
    </row>
    <row r="62" spans="1:53" ht="14.25" customHeight="1" x14ac:dyDescent="0.2">
      <c r="A62" s="68"/>
      <c r="B62" s="64"/>
      <c r="C62" s="69"/>
      <c r="D62" s="33" t="str">
        <f t="shared" si="0"/>
        <v>C</v>
      </c>
      <c r="E62" s="72"/>
      <c r="F62" s="73"/>
      <c r="G62" s="73"/>
      <c r="H62" s="74"/>
      <c r="I62" s="73"/>
      <c r="J62" s="75"/>
      <c r="K62" s="73"/>
      <c r="L62" s="73"/>
      <c r="M62" s="74"/>
      <c r="N62" s="76"/>
      <c r="O62" s="124"/>
      <c r="P62" s="74"/>
      <c r="Q62" s="76"/>
      <c r="R62" s="72">
        <f t="shared" si="15"/>
        <v>0</v>
      </c>
      <c r="S62" s="77" t="str">
        <f t="shared" si="1"/>
        <v>C</v>
      </c>
      <c r="T62" s="73">
        <f t="shared" si="16"/>
        <v>0</v>
      </c>
      <c r="U62" s="78" t="str">
        <f t="shared" si="2"/>
        <v>C</v>
      </c>
      <c r="V62" s="72">
        <f t="shared" si="3"/>
        <v>0</v>
      </c>
      <c r="W62" s="73">
        <f t="shared" si="4"/>
        <v>0</v>
      </c>
      <c r="X62" s="73">
        <f t="shared" si="5"/>
        <v>0</v>
      </c>
      <c r="Y62" s="74">
        <f t="shared" si="6"/>
        <v>0</v>
      </c>
      <c r="Z62" s="79">
        <f t="shared" si="17"/>
        <v>0</v>
      </c>
      <c r="AA62" s="60">
        <f t="shared" si="7"/>
        <v>16.496308915388987</v>
      </c>
      <c r="AB62" s="239"/>
      <c r="AC62" s="240">
        <v>39</v>
      </c>
      <c r="AD62" s="228">
        <f t="shared" si="8"/>
        <v>0</v>
      </c>
      <c r="AE62" s="229">
        <f t="shared" si="9"/>
        <v>0</v>
      </c>
      <c r="AF62" s="276">
        <f t="shared" si="10"/>
        <v>16.496308915388987</v>
      </c>
      <c r="AG62" s="71"/>
      <c r="AH62" s="71"/>
      <c r="AI62" s="71"/>
      <c r="AJ62" s="71"/>
      <c r="AK62" s="71"/>
      <c r="AL62" s="71"/>
      <c r="AM62" s="71"/>
      <c r="AW62" s="238">
        <v>39</v>
      </c>
      <c r="AX62" s="231">
        <f t="shared" si="11"/>
        <v>0</v>
      </c>
      <c r="AY62" s="232">
        <f t="shared" si="12"/>
        <v>0</v>
      </c>
      <c r="AZ62" s="233" t="e">
        <f t="shared" si="14"/>
        <v>#DIV/0!</v>
      </c>
      <c r="BA62" s="283" t="e">
        <f t="shared" si="13"/>
        <v>#DIV/0!</v>
      </c>
    </row>
    <row r="63" spans="1:53" ht="14.25" customHeight="1" thickBot="1" x14ac:dyDescent="0.25">
      <c r="A63" s="153"/>
      <c r="B63" s="154"/>
      <c r="C63" s="155"/>
      <c r="D63" s="143" t="str">
        <f t="shared" si="0"/>
        <v>C</v>
      </c>
      <c r="E63" s="156"/>
      <c r="F63" s="157"/>
      <c r="G63" s="157"/>
      <c r="H63" s="158"/>
      <c r="I63" s="157"/>
      <c r="J63" s="159"/>
      <c r="K63" s="157"/>
      <c r="L63" s="157"/>
      <c r="M63" s="158"/>
      <c r="N63" s="160"/>
      <c r="O63" s="176"/>
      <c r="P63" s="158"/>
      <c r="Q63" s="160"/>
      <c r="R63" s="144">
        <f t="shared" si="15"/>
        <v>0</v>
      </c>
      <c r="S63" s="149" t="str">
        <f t="shared" si="1"/>
        <v>C</v>
      </c>
      <c r="T63" s="157">
        <f t="shared" si="16"/>
        <v>0</v>
      </c>
      <c r="U63" s="150" t="str">
        <f t="shared" si="2"/>
        <v>C</v>
      </c>
      <c r="V63" s="144">
        <f t="shared" si="3"/>
        <v>0</v>
      </c>
      <c r="W63" s="145">
        <f t="shared" si="4"/>
        <v>0</v>
      </c>
      <c r="X63" s="145">
        <f t="shared" si="5"/>
        <v>0</v>
      </c>
      <c r="Y63" s="146">
        <f t="shared" si="6"/>
        <v>0</v>
      </c>
      <c r="Z63" s="151">
        <f t="shared" si="17"/>
        <v>0</v>
      </c>
      <c r="AA63" s="161">
        <f t="shared" si="7"/>
        <v>16.496308915388987</v>
      </c>
      <c r="AB63" s="239"/>
      <c r="AC63" s="257">
        <v>40</v>
      </c>
      <c r="AD63" s="267">
        <f t="shared" si="8"/>
        <v>0</v>
      </c>
      <c r="AE63" s="268">
        <f t="shared" si="9"/>
        <v>0</v>
      </c>
      <c r="AF63" s="278">
        <f t="shared" si="10"/>
        <v>16.496308915388987</v>
      </c>
      <c r="AG63" s="71"/>
      <c r="AH63" s="71"/>
      <c r="AI63" s="71"/>
      <c r="AJ63" s="71"/>
      <c r="AK63" s="71"/>
      <c r="AL63" s="71"/>
      <c r="AM63" s="71"/>
      <c r="AW63" s="67">
        <v>40</v>
      </c>
      <c r="AX63" s="272">
        <f t="shared" si="11"/>
        <v>0</v>
      </c>
      <c r="AY63" s="273">
        <f t="shared" si="12"/>
        <v>0</v>
      </c>
      <c r="AZ63" s="275" t="e">
        <f t="shared" si="14"/>
        <v>#DIV/0!</v>
      </c>
      <c r="BA63" s="284" t="e">
        <f t="shared" si="13"/>
        <v>#DIV/0!</v>
      </c>
    </row>
    <row r="64" spans="1:53" ht="14.25" customHeight="1" x14ac:dyDescent="0.2">
      <c r="A64" s="419" t="s">
        <v>0</v>
      </c>
      <c r="B64" s="420"/>
      <c r="C64" s="22"/>
      <c r="D64" s="23"/>
      <c r="E64" s="80">
        <f>SUM(E24:E63)</f>
        <v>0</v>
      </c>
      <c r="F64" s="81">
        <f>SUM(F24:F63)</f>
        <v>0</v>
      </c>
      <c r="G64" s="82">
        <f>SUM(G24:G63)</f>
        <v>0</v>
      </c>
      <c r="H64" s="81">
        <f t="shared" ref="H64:Z64" si="18">SUM(H24:H63)</f>
        <v>0</v>
      </c>
      <c r="I64" s="81">
        <f t="shared" si="18"/>
        <v>0</v>
      </c>
      <c r="J64" s="82">
        <f t="shared" si="18"/>
        <v>0</v>
      </c>
      <c r="K64" s="81">
        <f t="shared" si="18"/>
        <v>0</v>
      </c>
      <c r="L64" s="81">
        <f t="shared" si="18"/>
        <v>0</v>
      </c>
      <c r="M64" s="82">
        <f t="shared" si="18"/>
        <v>0</v>
      </c>
      <c r="N64" s="84">
        <f t="shared" si="18"/>
        <v>0</v>
      </c>
      <c r="O64" s="83">
        <f t="shared" si="18"/>
        <v>0</v>
      </c>
      <c r="P64" s="82">
        <f t="shared" si="18"/>
        <v>0</v>
      </c>
      <c r="Q64" s="84">
        <f t="shared" si="18"/>
        <v>0</v>
      </c>
      <c r="R64" s="83">
        <f t="shared" si="18"/>
        <v>0</v>
      </c>
      <c r="S64" s="82"/>
      <c r="T64" s="81">
        <f t="shared" si="18"/>
        <v>0</v>
      </c>
      <c r="U64" s="84"/>
      <c r="V64" s="125">
        <f t="shared" si="18"/>
        <v>0</v>
      </c>
      <c r="W64" s="81">
        <f t="shared" si="18"/>
        <v>0</v>
      </c>
      <c r="X64" s="81">
        <f t="shared" si="18"/>
        <v>0</v>
      </c>
      <c r="Y64" s="81">
        <f t="shared" si="18"/>
        <v>0</v>
      </c>
      <c r="Z64" s="85">
        <f t="shared" si="18"/>
        <v>0</v>
      </c>
      <c r="AA64" s="366"/>
      <c r="AB64" s="239"/>
      <c r="AC64" s="50"/>
      <c r="AD64" s="71"/>
      <c r="AE64" s="71"/>
      <c r="AF64" s="71"/>
      <c r="AG64" s="258"/>
      <c r="AH64" s="71"/>
      <c r="AI64" s="71"/>
      <c r="AJ64" s="71"/>
      <c r="AK64" s="71"/>
      <c r="AL64" s="71"/>
      <c r="AM64" s="71"/>
    </row>
    <row r="65" spans="1:53" ht="14.25" customHeight="1" x14ac:dyDescent="0.2">
      <c r="A65" s="421" t="s">
        <v>1</v>
      </c>
      <c r="B65" s="422"/>
      <c r="C65" s="262" t="s">
        <v>16</v>
      </c>
      <c r="D65" s="314">
        <f>COUNTA(A24:A63)</f>
        <v>0</v>
      </c>
      <c r="E65" s="72">
        <f>E23*$D$65</f>
        <v>0</v>
      </c>
      <c r="F65" s="73">
        <f t="shared" ref="F65:Z65" si="19">F23*$D$65</f>
        <v>0</v>
      </c>
      <c r="G65" s="73">
        <f t="shared" si="19"/>
        <v>0</v>
      </c>
      <c r="H65" s="73">
        <f t="shared" si="19"/>
        <v>0</v>
      </c>
      <c r="I65" s="73">
        <f t="shared" si="19"/>
        <v>0</v>
      </c>
      <c r="J65" s="73">
        <f t="shared" si="19"/>
        <v>0</v>
      </c>
      <c r="K65" s="73">
        <f t="shared" si="19"/>
        <v>0</v>
      </c>
      <c r="L65" s="73">
        <f t="shared" si="19"/>
        <v>0</v>
      </c>
      <c r="M65" s="73">
        <f t="shared" si="19"/>
        <v>0</v>
      </c>
      <c r="N65" s="76">
        <f t="shared" si="19"/>
        <v>0</v>
      </c>
      <c r="O65" s="72">
        <f t="shared" si="19"/>
        <v>0</v>
      </c>
      <c r="P65" s="73">
        <f t="shared" si="19"/>
        <v>0</v>
      </c>
      <c r="Q65" s="76">
        <f t="shared" si="19"/>
        <v>0</v>
      </c>
      <c r="R65" s="72">
        <f t="shared" si="19"/>
        <v>0</v>
      </c>
      <c r="S65" s="73"/>
      <c r="T65" s="73">
        <f t="shared" si="19"/>
        <v>0</v>
      </c>
      <c r="U65" s="76"/>
      <c r="V65" s="72">
        <f t="shared" si="19"/>
        <v>0</v>
      </c>
      <c r="W65" s="73">
        <f t="shared" si="19"/>
        <v>0</v>
      </c>
      <c r="X65" s="73">
        <f t="shared" si="19"/>
        <v>0</v>
      </c>
      <c r="Y65" s="76">
        <f t="shared" si="19"/>
        <v>0</v>
      </c>
      <c r="Z65" s="79">
        <f t="shared" si="19"/>
        <v>0</v>
      </c>
      <c r="AA65" s="367"/>
      <c r="AC65" s="316" t="s">
        <v>114</v>
      </c>
      <c r="AD65" s="316"/>
      <c r="AE65" s="316"/>
      <c r="AF65" s="316"/>
      <c r="AG65" s="258"/>
      <c r="AH65" s="54"/>
      <c r="AI65" s="54"/>
      <c r="AJ65" s="54"/>
      <c r="AK65" s="54"/>
      <c r="AL65" s="54"/>
      <c r="AM65" s="54"/>
      <c r="AW65" s="474" t="s">
        <v>116</v>
      </c>
      <c r="AX65" s="475"/>
      <c r="AY65" s="475"/>
      <c r="AZ65" s="475"/>
      <c r="BA65" s="475"/>
    </row>
    <row r="66" spans="1:53" ht="14.25" customHeight="1" thickBot="1" x14ac:dyDescent="0.25">
      <c r="A66" s="423" t="s">
        <v>6</v>
      </c>
      <c r="B66" s="424"/>
      <c r="C66" s="26" t="s">
        <v>18</v>
      </c>
      <c r="D66" s="25"/>
      <c r="E66" s="86" t="e">
        <f>E64/E65*100</f>
        <v>#DIV/0!</v>
      </c>
      <c r="F66" s="87" t="e">
        <f>F64/F65*100</f>
        <v>#DIV/0!</v>
      </c>
      <c r="G66" s="88" t="e">
        <f>G64/G65*100</f>
        <v>#DIV/0!</v>
      </c>
      <c r="H66" s="87" t="e">
        <f t="shared" ref="H66:Z66" si="20">H64/H65*100</f>
        <v>#DIV/0!</v>
      </c>
      <c r="I66" s="87" t="e">
        <f t="shared" si="20"/>
        <v>#DIV/0!</v>
      </c>
      <c r="J66" s="88" t="e">
        <f t="shared" si="20"/>
        <v>#DIV/0!</v>
      </c>
      <c r="K66" s="87" t="e">
        <f t="shared" si="20"/>
        <v>#DIV/0!</v>
      </c>
      <c r="L66" s="87" t="e">
        <f t="shared" si="20"/>
        <v>#DIV/0!</v>
      </c>
      <c r="M66" s="88" t="e">
        <f t="shared" si="20"/>
        <v>#DIV/0!</v>
      </c>
      <c r="N66" s="90" t="e">
        <f t="shared" si="20"/>
        <v>#DIV/0!</v>
      </c>
      <c r="O66" s="89" t="e">
        <f t="shared" si="20"/>
        <v>#DIV/0!</v>
      </c>
      <c r="P66" s="88" t="e">
        <f t="shared" si="20"/>
        <v>#DIV/0!</v>
      </c>
      <c r="Q66" s="90" t="e">
        <f t="shared" si="20"/>
        <v>#DIV/0!</v>
      </c>
      <c r="R66" s="91" t="e">
        <f t="shared" si="20"/>
        <v>#DIV/0!</v>
      </c>
      <c r="S66" s="92"/>
      <c r="T66" s="93" t="e">
        <f t="shared" si="20"/>
        <v>#DIV/0!</v>
      </c>
      <c r="U66" s="92"/>
      <c r="V66" s="94" t="e">
        <f t="shared" si="20"/>
        <v>#DIV/0!</v>
      </c>
      <c r="W66" s="91" t="e">
        <f t="shared" si="20"/>
        <v>#DIV/0!</v>
      </c>
      <c r="X66" s="93" t="e">
        <f t="shared" si="20"/>
        <v>#DIV/0!</v>
      </c>
      <c r="Y66" s="93" t="e">
        <f t="shared" si="20"/>
        <v>#DIV/0!</v>
      </c>
      <c r="Z66" s="95" t="e">
        <f t="shared" si="20"/>
        <v>#DIV/0!</v>
      </c>
      <c r="AA66" s="367"/>
      <c r="AC66" s="316"/>
      <c r="AD66" s="316"/>
      <c r="AE66" s="316"/>
      <c r="AF66" s="316"/>
      <c r="AG66" s="258"/>
      <c r="AH66" s="54"/>
      <c r="AI66" s="54"/>
      <c r="AJ66" s="54"/>
      <c r="AK66" s="54"/>
      <c r="AL66" s="54"/>
      <c r="AM66" s="54"/>
      <c r="AW66" s="475"/>
      <c r="AX66" s="475"/>
      <c r="AY66" s="475"/>
      <c r="AZ66" s="475"/>
      <c r="BA66" s="475"/>
    </row>
    <row r="67" spans="1:53" ht="13.8" thickBot="1" x14ac:dyDescent="0.25">
      <c r="A67" s="425" t="s">
        <v>68</v>
      </c>
      <c r="B67" s="442"/>
      <c r="C67" s="53" t="s">
        <v>17</v>
      </c>
      <c r="D67" s="52"/>
      <c r="E67" s="96">
        <v>57.5</v>
      </c>
      <c r="F67" s="97">
        <v>55.2</v>
      </c>
      <c r="G67" s="97">
        <v>66.5</v>
      </c>
      <c r="H67" s="97">
        <v>71</v>
      </c>
      <c r="I67" s="97">
        <v>47.6</v>
      </c>
      <c r="J67" s="97">
        <v>42.4</v>
      </c>
      <c r="K67" s="97">
        <v>65.5</v>
      </c>
      <c r="L67" s="97">
        <v>57.9</v>
      </c>
      <c r="M67" s="97">
        <v>86.3</v>
      </c>
      <c r="N67" s="98">
        <v>63.1</v>
      </c>
      <c r="O67" s="99">
        <v>43.5</v>
      </c>
      <c r="P67" s="97">
        <v>48.7</v>
      </c>
      <c r="Q67" s="98">
        <v>55.2</v>
      </c>
      <c r="R67" s="99">
        <v>62.5</v>
      </c>
      <c r="S67" s="97"/>
      <c r="T67" s="97">
        <v>50</v>
      </c>
      <c r="U67" s="98"/>
      <c r="V67" s="99">
        <v>53.1</v>
      </c>
      <c r="W67" s="97">
        <v>56.2</v>
      </c>
      <c r="X67" s="97">
        <v>60.1</v>
      </c>
      <c r="Y67" s="98">
        <v>65</v>
      </c>
      <c r="Z67" s="100">
        <v>59</v>
      </c>
      <c r="AA67" s="368"/>
      <c r="AC67" s="316"/>
      <c r="AD67" s="316"/>
      <c r="AE67" s="316"/>
      <c r="AF67" s="316"/>
      <c r="AG67" s="259"/>
      <c r="AH67" s="54"/>
      <c r="AI67" s="54"/>
      <c r="AJ67" s="54"/>
      <c r="AK67" s="54"/>
      <c r="AL67" s="54"/>
      <c r="AM67" s="54"/>
    </row>
    <row r="68" spans="1:53" x14ac:dyDescent="0.2">
      <c r="C68" s="34" t="s">
        <v>69</v>
      </c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59"/>
      <c r="AA68" s="59"/>
      <c r="AC68" s="260"/>
      <c r="AD68" s="259"/>
      <c r="AE68" s="259"/>
      <c r="AF68" s="259"/>
      <c r="AG68" s="259"/>
      <c r="AH68" s="54"/>
      <c r="AI68" s="54"/>
      <c r="AJ68" s="54"/>
      <c r="AK68" s="54"/>
      <c r="AL68" s="54"/>
      <c r="AM68" s="54"/>
    </row>
    <row r="69" spans="1:53" ht="7.5" customHeight="1" x14ac:dyDescent="0.2">
      <c r="AH69" s="54"/>
      <c r="AI69" s="54"/>
      <c r="AJ69" s="54"/>
      <c r="AK69" s="54"/>
      <c r="AL69" s="54"/>
      <c r="AM69" s="54"/>
    </row>
    <row r="70" spans="1:53" ht="7.5" customHeight="1" x14ac:dyDescent="0.2">
      <c r="B70" s="24" t="s">
        <v>13</v>
      </c>
      <c r="C70" s="384" t="s">
        <v>10</v>
      </c>
      <c r="D70" s="384"/>
      <c r="E70" s="384"/>
      <c r="F70" s="384"/>
      <c r="G70" s="384"/>
      <c r="H70" s="384"/>
      <c r="I70" s="384"/>
      <c r="J70" s="384"/>
      <c r="K70" s="384"/>
      <c r="L70" s="384"/>
      <c r="M70" s="384"/>
      <c r="N70" s="384"/>
      <c r="O70" s="384"/>
      <c r="P70" s="384"/>
      <c r="Q70" s="384"/>
      <c r="R70" s="24"/>
      <c r="AH70" s="54"/>
      <c r="AI70" s="54"/>
      <c r="AJ70" s="54"/>
      <c r="AK70" s="54"/>
      <c r="AL70" s="54"/>
      <c r="AM70" s="54"/>
    </row>
    <row r="71" spans="1:53" ht="7.5" customHeight="1" x14ac:dyDescent="0.2">
      <c r="B71" s="24"/>
      <c r="C71" s="384"/>
      <c r="D71" s="384"/>
      <c r="E71" s="384"/>
      <c r="F71" s="384"/>
      <c r="G71" s="384"/>
      <c r="H71" s="384"/>
      <c r="I71" s="384"/>
      <c r="J71" s="384"/>
      <c r="K71" s="384"/>
      <c r="L71" s="384"/>
      <c r="M71" s="384"/>
      <c r="N71" s="384"/>
      <c r="O71" s="384"/>
      <c r="P71" s="384"/>
      <c r="Q71" s="384"/>
      <c r="R71" s="24"/>
    </row>
    <row r="72" spans="1:53" ht="7.5" customHeight="1" x14ac:dyDescent="0.2">
      <c r="B72" s="24"/>
      <c r="C72" s="384"/>
      <c r="D72" s="384"/>
      <c r="E72" s="384"/>
      <c r="F72" s="384"/>
      <c r="G72" s="384"/>
      <c r="H72" s="384"/>
      <c r="I72" s="384"/>
      <c r="J72" s="384"/>
      <c r="K72" s="384"/>
      <c r="L72" s="384"/>
      <c r="M72" s="384"/>
      <c r="N72" s="384"/>
      <c r="O72" s="384"/>
      <c r="P72" s="384"/>
      <c r="Q72" s="384"/>
      <c r="R72" s="24"/>
    </row>
    <row r="73" spans="1:53" ht="7.5" customHeight="1" x14ac:dyDescent="0.2"/>
    <row r="74" spans="1:53" ht="7.5" customHeight="1" x14ac:dyDescent="0.2">
      <c r="Q74" s="10"/>
      <c r="T74" s="385" t="s">
        <v>15</v>
      </c>
      <c r="U74" s="385"/>
      <c r="V74" s="385"/>
      <c r="W74" s="385"/>
      <c r="X74" s="385"/>
      <c r="Y74" s="385"/>
      <c r="Z74" s="385"/>
      <c r="AA74" s="55"/>
    </row>
    <row r="75" spans="1:53" ht="7.5" customHeight="1" x14ac:dyDescent="0.2">
      <c r="T75" s="385"/>
      <c r="U75" s="385"/>
      <c r="V75" s="385"/>
      <c r="W75" s="385"/>
      <c r="X75" s="385"/>
      <c r="Y75" s="385"/>
      <c r="Z75" s="385"/>
      <c r="AA75" s="55"/>
    </row>
    <row r="76" spans="1:53" ht="8.25" customHeight="1" x14ac:dyDescent="0.2">
      <c r="C76" s="393" t="s">
        <v>44</v>
      </c>
      <c r="D76" s="393"/>
      <c r="E76" s="393"/>
      <c r="F76" s="393"/>
      <c r="G76" s="393"/>
      <c r="H76" s="393"/>
      <c r="I76" s="393"/>
      <c r="J76" s="393"/>
      <c r="K76" s="393"/>
      <c r="L76" s="393"/>
      <c r="M76" s="393"/>
      <c r="N76" s="393"/>
      <c r="O76" s="393"/>
      <c r="P76" s="393"/>
      <c r="Q76" s="393"/>
      <c r="R76" s="393"/>
      <c r="S76" s="11"/>
      <c r="T76" s="386" t="s">
        <v>43</v>
      </c>
      <c r="U76" s="386"/>
      <c r="V76" s="386"/>
      <c r="W76" s="386"/>
      <c r="X76" s="386"/>
      <c r="Y76" s="386"/>
      <c r="Z76" s="386"/>
      <c r="AA76" s="56"/>
    </row>
    <row r="77" spans="1:53" ht="8.25" customHeight="1" x14ac:dyDescent="0.2">
      <c r="C77" s="393"/>
      <c r="D77" s="393"/>
      <c r="E77" s="393"/>
      <c r="F77" s="393"/>
      <c r="G77" s="393"/>
      <c r="H77" s="393"/>
      <c r="I77" s="393"/>
      <c r="J77" s="393"/>
      <c r="K77" s="393"/>
      <c r="L77" s="393"/>
      <c r="M77" s="393"/>
      <c r="N77" s="393"/>
      <c r="O77" s="393"/>
      <c r="P77" s="393"/>
      <c r="Q77" s="393"/>
      <c r="R77" s="393"/>
      <c r="S77" s="11"/>
      <c r="T77" s="386"/>
      <c r="U77" s="386"/>
      <c r="V77" s="386"/>
      <c r="W77" s="386"/>
      <c r="X77" s="386"/>
      <c r="Y77" s="386"/>
      <c r="Z77" s="386"/>
      <c r="AA77" s="56"/>
    </row>
    <row r="78" spans="1:53" ht="8.25" customHeight="1" x14ac:dyDescent="0.2">
      <c r="C78" s="393"/>
      <c r="D78" s="393"/>
      <c r="E78" s="393"/>
      <c r="F78" s="393"/>
      <c r="G78" s="393"/>
      <c r="H78" s="393"/>
      <c r="I78" s="393"/>
      <c r="J78" s="393"/>
      <c r="K78" s="393"/>
      <c r="L78" s="393"/>
      <c r="M78" s="393"/>
      <c r="N78" s="393"/>
      <c r="O78" s="393"/>
      <c r="P78" s="393"/>
      <c r="Q78" s="393"/>
      <c r="R78" s="393"/>
      <c r="S78" s="11"/>
      <c r="T78" s="386" t="s">
        <v>7</v>
      </c>
      <c r="U78" s="387"/>
      <c r="V78" s="387"/>
      <c r="W78" s="387"/>
      <c r="X78" s="387"/>
      <c r="Y78" s="387"/>
      <c r="Z78" s="387"/>
      <c r="AA78" s="57"/>
    </row>
    <row r="79" spans="1:53" ht="8.25" customHeight="1" x14ac:dyDescent="0.2">
      <c r="Q79" s="11"/>
      <c r="R79" s="11"/>
      <c r="S79" s="11"/>
      <c r="T79" s="387"/>
      <c r="U79" s="387"/>
      <c r="V79" s="387"/>
      <c r="W79" s="387"/>
      <c r="X79" s="387"/>
      <c r="Y79" s="387"/>
      <c r="Z79" s="387"/>
      <c r="AA79" s="57"/>
    </row>
    <row r="80" spans="1:53" ht="8.25" customHeight="1" thickBot="1" x14ac:dyDescent="0.25">
      <c r="B80" s="1"/>
    </row>
    <row r="81" spans="1:27" ht="10.5" customHeight="1" x14ac:dyDescent="0.2">
      <c r="A81" s="416" t="s">
        <v>4</v>
      </c>
      <c r="B81" s="413" t="s">
        <v>21</v>
      </c>
      <c r="C81" s="14">
        <v>1</v>
      </c>
      <c r="D81" s="391" t="s">
        <v>23</v>
      </c>
      <c r="E81" s="433" t="s">
        <v>2</v>
      </c>
      <c r="F81" s="433"/>
      <c r="G81" s="433"/>
      <c r="H81" s="433"/>
      <c r="I81" s="433"/>
      <c r="J81" s="433"/>
      <c r="K81" s="433"/>
      <c r="L81" s="433"/>
      <c r="M81" s="433"/>
      <c r="N81" s="433"/>
      <c r="O81" s="443" t="s">
        <v>38</v>
      </c>
      <c r="P81" s="444"/>
      <c r="Q81" s="444"/>
      <c r="R81" s="13">
        <v>2</v>
      </c>
      <c r="S81" s="396" t="s">
        <v>25</v>
      </c>
      <c r="T81" s="12">
        <v>3</v>
      </c>
      <c r="U81" s="381" t="s">
        <v>25</v>
      </c>
      <c r="V81" s="347" t="s">
        <v>34</v>
      </c>
      <c r="W81" s="350" t="s">
        <v>35</v>
      </c>
      <c r="X81" s="350" t="s">
        <v>36</v>
      </c>
      <c r="Y81" s="439" t="s">
        <v>37</v>
      </c>
      <c r="Z81" s="369" t="s">
        <v>11</v>
      </c>
      <c r="AA81" s="49"/>
    </row>
    <row r="82" spans="1:27" ht="10.5" customHeight="1" x14ac:dyDescent="0.2">
      <c r="A82" s="417"/>
      <c r="B82" s="414"/>
      <c r="C82" s="388" t="s">
        <v>22</v>
      </c>
      <c r="D82" s="392"/>
      <c r="E82" s="434"/>
      <c r="F82" s="434"/>
      <c r="G82" s="434"/>
      <c r="H82" s="434"/>
      <c r="I82" s="434"/>
      <c r="J82" s="434"/>
      <c r="K82" s="434"/>
      <c r="L82" s="434"/>
      <c r="M82" s="434"/>
      <c r="N82" s="434"/>
      <c r="O82" s="445"/>
      <c r="P82" s="445"/>
      <c r="Q82" s="445"/>
      <c r="R82" s="394" t="s">
        <v>24</v>
      </c>
      <c r="S82" s="397"/>
      <c r="T82" s="399" t="s">
        <v>26</v>
      </c>
      <c r="U82" s="382"/>
      <c r="V82" s="435"/>
      <c r="W82" s="437"/>
      <c r="X82" s="437"/>
      <c r="Y82" s="440"/>
      <c r="Z82" s="370"/>
      <c r="AA82" s="49"/>
    </row>
    <row r="83" spans="1:27" ht="10.5" customHeight="1" x14ac:dyDescent="0.2">
      <c r="A83" s="417"/>
      <c r="B83" s="414"/>
      <c r="C83" s="389"/>
      <c r="D83" s="392"/>
      <c r="E83" s="292"/>
      <c r="F83" s="289"/>
      <c r="G83" s="289"/>
      <c r="H83" s="286"/>
      <c r="I83" s="289"/>
      <c r="J83" s="290"/>
      <c r="K83" s="290"/>
      <c r="L83" s="290"/>
      <c r="M83" s="287"/>
      <c r="N83" s="306"/>
      <c r="O83" s="309"/>
      <c r="P83" s="290"/>
      <c r="Q83" s="307"/>
      <c r="R83" s="395"/>
      <c r="S83" s="397"/>
      <c r="T83" s="400"/>
      <c r="U83" s="382"/>
      <c r="V83" s="435"/>
      <c r="W83" s="437"/>
      <c r="X83" s="437"/>
      <c r="Y83" s="440"/>
      <c r="Z83" s="370"/>
      <c r="AA83" s="49"/>
    </row>
    <row r="84" spans="1:27" ht="10.5" customHeight="1" x14ac:dyDescent="0.2">
      <c r="A84" s="417"/>
      <c r="B84" s="414"/>
      <c r="C84" s="389"/>
      <c r="D84" s="392"/>
      <c r="E84" s="293"/>
      <c r="F84" s="290"/>
      <c r="G84" s="290"/>
      <c r="H84" s="287"/>
      <c r="I84" s="290"/>
      <c r="J84" s="290"/>
      <c r="K84" s="290"/>
      <c r="L84" s="290"/>
      <c r="M84" s="287"/>
      <c r="N84" s="307"/>
      <c r="O84" s="309"/>
      <c r="P84" s="290"/>
      <c r="Q84" s="307"/>
      <c r="R84" s="395"/>
      <c r="S84" s="397"/>
      <c r="T84" s="400"/>
      <c r="U84" s="382"/>
      <c r="V84" s="435"/>
      <c r="W84" s="437"/>
      <c r="X84" s="437"/>
      <c r="Y84" s="440"/>
      <c r="Z84" s="370"/>
      <c r="AA84" s="49"/>
    </row>
    <row r="85" spans="1:27" ht="10.5" customHeight="1" x14ac:dyDescent="0.2">
      <c r="A85" s="417"/>
      <c r="B85" s="414"/>
      <c r="C85" s="389"/>
      <c r="D85" s="392"/>
      <c r="E85" s="293"/>
      <c r="F85" s="290"/>
      <c r="G85" s="290"/>
      <c r="H85" s="287"/>
      <c r="I85" s="290"/>
      <c r="J85" s="290"/>
      <c r="K85" s="290"/>
      <c r="L85" s="290"/>
      <c r="M85" s="287"/>
      <c r="N85" s="307"/>
      <c r="O85" s="309"/>
      <c r="P85" s="290"/>
      <c r="Q85" s="307"/>
      <c r="R85" s="395"/>
      <c r="S85" s="397"/>
      <c r="T85" s="400"/>
      <c r="U85" s="382"/>
      <c r="V85" s="435"/>
      <c r="W85" s="437"/>
      <c r="X85" s="437"/>
      <c r="Y85" s="440"/>
      <c r="Z85" s="370"/>
      <c r="AA85" s="49"/>
    </row>
    <row r="86" spans="1:27" ht="10.5" customHeight="1" x14ac:dyDescent="0.2">
      <c r="A86" s="417"/>
      <c r="B86" s="414"/>
      <c r="C86" s="389"/>
      <c r="D86" s="392"/>
      <c r="E86" s="348">
        <v>1</v>
      </c>
      <c r="F86" s="351">
        <v>2</v>
      </c>
      <c r="G86" s="351">
        <v>3</v>
      </c>
      <c r="H86" s="351">
        <v>4</v>
      </c>
      <c r="I86" s="351">
        <v>5</v>
      </c>
      <c r="J86" s="351">
        <v>6</v>
      </c>
      <c r="K86" s="351">
        <v>7</v>
      </c>
      <c r="L86" s="351">
        <v>8</v>
      </c>
      <c r="M86" s="351">
        <v>9</v>
      </c>
      <c r="N86" s="432">
        <v>10</v>
      </c>
      <c r="O86" s="348">
        <v>11</v>
      </c>
      <c r="P86" s="351">
        <v>12</v>
      </c>
      <c r="Q86" s="432">
        <v>13</v>
      </c>
      <c r="R86" s="395"/>
      <c r="S86" s="397"/>
      <c r="T86" s="400"/>
      <c r="U86" s="382"/>
      <c r="V86" s="435"/>
      <c r="W86" s="437"/>
      <c r="X86" s="437"/>
      <c r="Y86" s="440"/>
      <c r="Z86" s="370"/>
      <c r="AA86" s="49"/>
    </row>
    <row r="87" spans="1:27" ht="10.5" customHeight="1" x14ac:dyDescent="0.2">
      <c r="A87" s="417"/>
      <c r="B87" s="414"/>
      <c r="C87" s="389"/>
      <c r="D87" s="392"/>
      <c r="E87" s="348"/>
      <c r="F87" s="430"/>
      <c r="G87" s="430"/>
      <c r="H87" s="430"/>
      <c r="I87" s="430"/>
      <c r="J87" s="430"/>
      <c r="K87" s="430"/>
      <c r="L87" s="430"/>
      <c r="M87" s="430"/>
      <c r="N87" s="428"/>
      <c r="O87" s="348"/>
      <c r="P87" s="430"/>
      <c r="Q87" s="428"/>
      <c r="R87" s="395"/>
      <c r="S87" s="397"/>
      <c r="T87" s="400"/>
      <c r="U87" s="382"/>
      <c r="V87" s="435"/>
      <c r="W87" s="437"/>
      <c r="X87" s="437"/>
      <c r="Y87" s="440"/>
      <c r="Z87" s="370"/>
      <c r="AA87" s="49"/>
    </row>
    <row r="88" spans="1:27" ht="10.5" customHeight="1" x14ac:dyDescent="0.2">
      <c r="A88" s="417"/>
      <c r="B88" s="414"/>
      <c r="C88" s="389"/>
      <c r="D88" s="392"/>
      <c r="E88" s="293"/>
      <c r="F88" s="290"/>
      <c r="G88" s="290"/>
      <c r="H88" s="287"/>
      <c r="I88" s="290"/>
      <c r="J88" s="290"/>
      <c r="K88" s="290"/>
      <c r="L88" s="290"/>
      <c r="M88" s="287"/>
      <c r="N88" s="307"/>
      <c r="O88" s="309"/>
      <c r="P88" s="290"/>
      <c r="Q88" s="307"/>
      <c r="R88" s="395"/>
      <c r="S88" s="397"/>
      <c r="T88" s="400"/>
      <c r="U88" s="382"/>
      <c r="V88" s="435"/>
      <c r="W88" s="437"/>
      <c r="X88" s="437"/>
      <c r="Y88" s="440"/>
      <c r="Z88" s="370"/>
      <c r="AA88" s="49"/>
    </row>
    <row r="89" spans="1:27" ht="10.5" customHeight="1" x14ac:dyDescent="0.2">
      <c r="A89" s="417"/>
      <c r="B89" s="414"/>
      <c r="C89" s="389"/>
      <c r="D89" s="392"/>
      <c r="E89" s="293"/>
      <c r="F89" s="290"/>
      <c r="G89" s="290"/>
      <c r="H89" s="287"/>
      <c r="I89" s="290"/>
      <c r="J89" s="290"/>
      <c r="K89" s="290"/>
      <c r="L89" s="290"/>
      <c r="M89" s="287"/>
      <c r="N89" s="307"/>
      <c r="O89" s="309"/>
      <c r="P89" s="290"/>
      <c r="Q89" s="307"/>
      <c r="R89" s="395"/>
      <c r="S89" s="397"/>
      <c r="T89" s="400"/>
      <c r="U89" s="382"/>
      <c r="V89" s="435"/>
      <c r="W89" s="437"/>
      <c r="X89" s="437"/>
      <c r="Y89" s="440"/>
      <c r="Z89" s="370"/>
      <c r="AA89" s="49"/>
    </row>
    <row r="90" spans="1:27" ht="10.5" customHeight="1" x14ac:dyDescent="0.2">
      <c r="A90" s="417"/>
      <c r="B90" s="414"/>
      <c r="C90" s="390"/>
      <c r="D90" s="392"/>
      <c r="E90" s="294"/>
      <c r="F90" s="291"/>
      <c r="G90" s="291"/>
      <c r="H90" s="288"/>
      <c r="I90" s="291"/>
      <c r="J90" s="291"/>
      <c r="K90" s="291"/>
      <c r="L90" s="291"/>
      <c r="M90" s="288"/>
      <c r="N90" s="308"/>
      <c r="O90" s="310"/>
      <c r="P90" s="291"/>
      <c r="Q90" s="308"/>
      <c r="R90" s="395"/>
      <c r="S90" s="398"/>
      <c r="T90" s="401"/>
      <c r="U90" s="383"/>
      <c r="V90" s="436"/>
      <c r="W90" s="438"/>
      <c r="X90" s="438"/>
      <c r="Y90" s="441"/>
      <c r="Z90" s="371"/>
      <c r="AA90" s="49"/>
    </row>
    <row r="91" spans="1:27" ht="10.5" customHeight="1" x14ac:dyDescent="0.2">
      <c r="A91" s="417"/>
      <c r="B91" s="415"/>
      <c r="C91" s="15">
        <v>10</v>
      </c>
      <c r="D91" s="3"/>
      <c r="E91" s="4">
        <v>8</v>
      </c>
      <c r="F91" s="2">
        <v>6</v>
      </c>
      <c r="G91" s="2">
        <v>12</v>
      </c>
      <c r="H91" s="7">
        <v>8</v>
      </c>
      <c r="I91" s="2">
        <v>6</v>
      </c>
      <c r="J91" s="9">
        <v>6</v>
      </c>
      <c r="K91" s="2">
        <v>4</v>
      </c>
      <c r="L91" s="2">
        <v>6</v>
      </c>
      <c r="M91" s="7">
        <v>8</v>
      </c>
      <c r="N91" s="3">
        <v>8</v>
      </c>
      <c r="O91" s="9">
        <v>8</v>
      </c>
      <c r="P91" s="2">
        <v>8</v>
      </c>
      <c r="Q91" s="3">
        <v>12</v>
      </c>
      <c r="R91" s="6">
        <v>72</v>
      </c>
      <c r="S91" s="2"/>
      <c r="T91" s="5">
        <v>28</v>
      </c>
      <c r="U91" s="3"/>
      <c r="V91" s="4">
        <v>30</v>
      </c>
      <c r="W91" s="2">
        <v>18</v>
      </c>
      <c r="X91" s="2">
        <v>16</v>
      </c>
      <c r="Y91" s="7">
        <v>36</v>
      </c>
      <c r="Z91" s="8">
        <v>100</v>
      </c>
      <c r="AA91" s="50"/>
    </row>
    <row r="92" spans="1:27" ht="14.25" customHeight="1" x14ac:dyDescent="0.2">
      <c r="A92" s="30">
        <f>A24</f>
        <v>0</v>
      </c>
      <c r="B92" s="64">
        <f>B24</f>
        <v>0</v>
      </c>
      <c r="C92" s="69">
        <f>C24</f>
        <v>0</v>
      </c>
      <c r="D92" s="33" t="str">
        <f>D24</f>
        <v>C</v>
      </c>
      <c r="E92" s="101">
        <f>E24/$E$23*100</f>
        <v>0</v>
      </c>
      <c r="F92" s="102">
        <f>F24/$F$23*100</f>
        <v>0</v>
      </c>
      <c r="G92" s="102">
        <f>G24/$G$23*100</f>
        <v>0</v>
      </c>
      <c r="H92" s="103">
        <f>H24/$H$23*100</f>
        <v>0</v>
      </c>
      <c r="I92" s="102">
        <f>I24/$I$23*100</f>
        <v>0</v>
      </c>
      <c r="J92" s="104">
        <f>J24/$J$23*100</f>
        <v>0</v>
      </c>
      <c r="K92" s="102">
        <f>K24/$K$23*100</f>
        <v>0</v>
      </c>
      <c r="L92" s="102">
        <f>L24/$L$23*100</f>
        <v>0</v>
      </c>
      <c r="M92" s="103">
        <f>M24/$M$23*100</f>
        <v>0</v>
      </c>
      <c r="N92" s="105">
        <f>N24/$N$23*100</f>
        <v>0</v>
      </c>
      <c r="O92" s="126">
        <f>O24/$O$23*100</f>
        <v>0</v>
      </c>
      <c r="P92" s="103">
        <f>P24/$P$23*100</f>
        <v>0</v>
      </c>
      <c r="Q92" s="105">
        <f>Q24/$Q$23*100</f>
        <v>0</v>
      </c>
      <c r="R92" s="106">
        <f>R24/$R$23*100</f>
        <v>0</v>
      </c>
      <c r="S92" s="107" t="str">
        <f>S24</f>
        <v>C</v>
      </c>
      <c r="T92" s="108">
        <f>T24/$T$23*100</f>
        <v>0</v>
      </c>
      <c r="U92" s="109" t="str">
        <f>U24</f>
        <v>C</v>
      </c>
      <c r="V92" s="106">
        <f>V24/$V$23*100</f>
        <v>0</v>
      </c>
      <c r="W92" s="108">
        <f>W24/$W$23*100</f>
        <v>0</v>
      </c>
      <c r="X92" s="108">
        <f>X24/$X$23*100</f>
        <v>0</v>
      </c>
      <c r="Y92" s="110">
        <f>Y24/$Y$23*100</f>
        <v>0</v>
      </c>
      <c r="Z92" s="111">
        <f>Z24</f>
        <v>0</v>
      </c>
      <c r="AA92" s="61"/>
    </row>
    <row r="93" spans="1:27" ht="14.25" customHeight="1" x14ac:dyDescent="0.2">
      <c r="A93" s="162">
        <f t="shared" ref="A93:D131" si="21">A25</f>
        <v>0</v>
      </c>
      <c r="B93" s="141">
        <f t="shared" si="21"/>
        <v>0</v>
      </c>
      <c r="C93" s="142">
        <f t="shared" si="21"/>
        <v>0</v>
      </c>
      <c r="D93" s="143" t="str">
        <f t="shared" si="21"/>
        <v>C</v>
      </c>
      <c r="E93" s="163">
        <f t="shared" ref="E93:E131" si="22">E25/$E$23*100</f>
        <v>0</v>
      </c>
      <c r="F93" s="164">
        <f t="shared" ref="F93:F131" si="23">F25/$F$23*100</f>
        <v>0</v>
      </c>
      <c r="G93" s="164">
        <f t="shared" ref="G93:G131" si="24">G25/$G$23*100</f>
        <v>0</v>
      </c>
      <c r="H93" s="165">
        <f t="shared" ref="H93:H131" si="25">H25/$H$23*100</f>
        <v>0</v>
      </c>
      <c r="I93" s="164">
        <f t="shared" ref="I93:I131" si="26">I25/$I$23*100</f>
        <v>0</v>
      </c>
      <c r="J93" s="166">
        <f t="shared" ref="J93:J131" si="27">J25/$J$23*100</f>
        <v>0</v>
      </c>
      <c r="K93" s="164">
        <f t="shared" ref="K93:K131" si="28">K25/$K$23*100</f>
        <v>0</v>
      </c>
      <c r="L93" s="164">
        <f t="shared" ref="L93:L131" si="29">L25/$L$23*100</f>
        <v>0</v>
      </c>
      <c r="M93" s="165">
        <f t="shared" ref="M93:M131" si="30">M25/$M$23*100</f>
        <v>0</v>
      </c>
      <c r="N93" s="177">
        <f t="shared" ref="N93:N131" si="31">N25/$N$23*100</f>
        <v>0</v>
      </c>
      <c r="O93" s="178">
        <f t="shared" ref="O93:O131" si="32">O25/$O$23*100</f>
        <v>0</v>
      </c>
      <c r="P93" s="165">
        <f t="shared" ref="P93:P131" si="33">P25/$P$23*100</f>
        <v>0</v>
      </c>
      <c r="Q93" s="177">
        <f t="shared" ref="Q93:Q131" si="34">Q25/$Q$23*100</f>
        <v>0</v>
      </c>
      <c r="R93" s="179">
        <f t="shared" ref="R93:R131" si="35">R25/$R$23*100</f>
        <v>0</v>
      </c>
      <c r="S93" s="180" t="str">
        <f t="shared" ref="S93:S131" si="36">S25</f>
        <v>C</v>
      </c>
      <c r="T93" s="181">
        <f t="shared" ref="T93:T131" si="37">T25/$T$23*100</f>
        <v>0</v>
      </c>
      <c r="U93" s="182" t="str">
        <f t="shared" ref="U93:U131" si="38">U25</f>
        <v>C</v>
      </c>
      <c r="V93" s="179">
        <f t="shared" ref="V93:V131" si="39">V25/$V$23*100</f>
        <v>0</v>
      </c>
      <c r="W93" s="181">
        <f t="shared" ref="W93:W131" si="40">W25/$W$23*100</f>
        <v>0</v>
      </c>
      <c r="X93" s="181">
        <f t="shared" ref="X93:X131" si="41">X25/$X$23*100</f>
        <v>0</v>
      </c>
      <c r="Y93" s="183">
        <f t="shared" ref="Y93:Y131" si="42">Y25/$Y$23*100</f>
        <v>0</v>
      </c>
      <c r="Z93" s="184">
        <f t="shared" ref="Z93:Z131" si="43">Z25</f>
        <v>0</v>
      </c>
      <c r="AA93" s="61"/>
    </row>
    <row r="94" spans="1:27" ht="14.25" customHeight="1" x14ac:dyDescent="0.2">
      <c r="A94" s="30">
        <f t="shared" si="21"/>
        <v>0</v>
      </c>
      <c r="B94" s="64">
        <f t="shared" si="21"/>
        <v>0</v>
      </c>
      <c r="C94" s="69">
        <f t="shared" si="21"/>
        <v>0</v>
      </c>
      <c r="D94" s="33" t="str">
        <f t="shared" si="21"/>
        <v>C</v>
      </c>
      <c r="E94" s="101">
        <f t="shared" si="22"/>
        <v>0</v>
      </c>
      <c r="F94" s="102">
        <f t="shared" si="23"/>
        <v>0</v>
      </c>
      <c r="G94" s="102">
        <f t="shared" si="24"/>
        <v>0</v>
      </c>
      <c r="H94" s="103">
        <f t="shared" si="25"/>
        <v>0</v>
      </c>
      <c r="I94" s="102">
        <f t="shared" si="26"/>
        <v>0</v>
      </c>
      <c r="J94" s="104">
        <f t="shared" si="27"/>
        <v>0</v>
      </c>
      <c r="K94" s="102">
        <f t="shared" si="28"/>
        <v>0</v>
      </c>
      <c r="L94" s="102">
        <f>L26/$L$23*100</f>
        <v>0</v>
      </c>
      <c r="M94" s="103">
        <f t="shared" si="30"/>
        <v>0</v>
      </c>
      <c r="N94" s="105">
        <f t="shared" si="31"/>
        <v>0</v>
      </c>
      <c r="O94" s="126">
        <f t="shared" si="32"/>
        <v>0</v>
      </c>
      <c r="P94" s="103">
        <f t="shared" si="33"/>
        <v>0</v>
      </c>
      <c r="Q94" s="105">
        <f t="shared" si="34"/>
        <v>0</v>
      </c>
      <c r="R94" s="106">
        <f t="shared" si="35"/>
        <v>0</v>
      </c>
      <c r="S94" s="107" t="str">
        <f t="shared" si="36"/>
        <v>C</v>
      </c>
      <c r="T94" s="108">
        <f t="shared" si="37"/>
        <v>0</v>
      </c>
      <c r="U94" s="109" t="str">
        <f t="shared" si="38"/>
        <v>C</v>
      </c>
      <c r="V94" s="106">
        <f t="shared" si="39"/>
        <v>0</v>
      </c>
      <c r="W94" s="108">
        <f t="shared" si="40"/>
        <v>0</v>
      </c>
      <c r="X94" s="108">
        <f t="shared" si="41"/>
        <v>0</v>
      </c>
      <c r="Y94" s="110">
        <f t="shared" si="42"/>
        <v>0</v>
      </c>
      <c r="Z94" s="111">
        <f t="shared" si="43"/>
        <v>0</v>
      </c>
      <c r="AA94" s="61"/>
    </row>
    <row r="95" spans="1:27" ht="14.25" customHeight="1" x14ac:dyDescent="0.2">
      <c r="A95" s="162">
        <f t="shared" si="21"/>
        <v>0</v>
      </c>
      <c r="B95" s="141">
        <f t="shared" si="21"/>
        <v>0</v>
      </c>
      <c r="C95" s="142">
        <f t="shared" si="21"/>
        <v>0</v>
      </c>
      <c r="D95" s="143" t="str">
        <f t="shared" si="21"/>
        <v>C</v>
      </c>
      <c r="E95" s="163">
        <f t="shared" si="22"/>
        <v>0</v>
      </c>
      <c r="F95" s="164">
        <f t="shared" si="23"/>
        <v>0</v>
      </c>
      <c r="G95" s="164">
        <f t="shared" si="24"/>
        <v>0</v>
      </c>
      <c r="H95" s="165">
        <f t="shared" si="25"/>
        <v>0</v>
      </c>
      <c r="I95" s="164">
        <f t="shared" si="26"/>
        <v>0</v>
      </c>
      <c r="J95" s="166">
        <f t="shared" si="27"/>
        <v>0</v>
      </c>
      <c r="K95" s="164">
        <f t="shared" si="28"/>
        <v>0</v>
      </c>
      <c r="L95" s="164">
        <f t="shared" si="29"/>
        <v>0</v>
      </c>
      <c r="M95" s="165">
        <f t="shared" si="30"/>
        <v>0</v>
      </c>
      <c r="N95" s="177">
        <f t="shared" si="31"/>
        <v>0</v>
      </c>
      <c r="O95" s="178">
        <f t="shared" si="32"/>
        <v>0</v>
      </c>
      <c r="P95" s="165">
        <f t="shared" si="33"/>
        <v>0</v>
      </c>
      <c r="Q95" s="177">
        <f t="shared" si="34"/>
        <v>0</v>
      </c>
      <c r="R95" s="179">
        <f t="shared" si="35"/>
        <v>0</v>
      </c>
      <c r="S95" s="180" t="str">
        <f t="shared" si="36"/>
        <v>C</v>
      </c>
      <c r="T95" s="181">
        <f t="shared" si="37"/>
        <v>0</v>
      </c>
      <c r="U95" s="182" t="str">
        <f t="shared" si="38"/>
        <v>C</v>
      </c>
      <c r="V95" s="179">
        <f t="shared" si="39"/>
        <v>0</v>
      </c>
      <c r="W95" s="181">
        <f t="shared" si="40"/>
        <v>0</v>
      </c>
      <c r="X95" s="181">
        <f t="shared" si="41"/>
        <v>0</v>
      </c>
      <c r="Y95" s="183">
        <f t="shared" si="42"/>
        <v>0</v>
      </c>
      <c r="Z95" s="184">
        <f t="shared" si="43"/>
        <v>0</v>
      </c>
      <c r="AA95" s="61"/>
    </row>
    <row r="96" spans="1:27" ht="14.25" customHeight="1" x14ac:dyDescent="0.2">
      <c r="A96" s="30">
        <f t="shared" si="21"/>
        <v>0</v>
      </c>
      <c r="B96" s="64">
        <f t="shared" si="21"/>
        <v>0</v>
      </c>
      <c r="C96" s="69">
        <f t="shared" si="21"/>
        <v>0</v>
      </c>
      <c r="D96" s="33" t="str">
        <f t="shared" si="21"/>
        <v>C</v>
      </c>
      <c r="E96" s="101">
        <f t="shared" si="22"/>
        <v>0</v>
      </c>
      <c r="F96" s="102">
        <f t="shared" si="23"/>
        <v>0</v>
      </c>
      <c r="G96" s="102">
        <f t="shared" si="24"/>
        <v>0</v>
      </c>
      <c r="H96" s="103">
        <f t="shared" si="25"/>
        <v>0</v>
      </c>
      <c r="I96" s="102">
        <f t="shared" si="26"/>
        <v>0</v>
      </c>
      <c r="J96" s="104">
        <f t="shared" si="27"/>
        <v>0</v>
      </c>
      <c r="K96" s="102">
        <f t="shared" si="28"/>
        <v>0</v>
      </c>
      <c r="L96" s="102">
        <f t="shared" si="29"/>
        <v>0</v>
      </c>
      <c r="M96" s="103">
        <f t="shared" si="30"/>
        <v>0</v>
      </c>
      <c r="N96" s="105">
        <f t="shared" si="31"/>
        <v>0</v>
      </c>
      <c r="O96" s="126">
        <f t="shared" si="32"/>
        <v>0</v>
      </c>
      <c r="P96" s="103">
        <f t="shared" si="33"/>
        <v>0</v>
      </c>
      <c r="Q96" s="105">
        <f t="shared" si="34"/>
        <v>0</v>
      </c>
      <c r="R96" s="106">
        <f t="shared" si="35"/>
        <v>0</v>
      </c>
      <c r="S96" s="107" t="str">
        <f t="shared" si="36"/>
        <v>C</v>
      </c>
      <c r="T96" s="108">
        <f t="shared" si="37"/>
        <v>0</v>
      </c>
      <c r="U96" s="109" t="str">
        <f t="shared" si="38"/>
        <v>C</v>
      </c>
      <c r="V96" s="106">
        <f t="shared" si="39"/>
        <v>0</v>
      </c>
      <c r="W96" s="108">
        <f t="shared" si="40"/>
        <v>0</v>
      </c>
      <c r="X96" s="108">
        <f t="shared" si="41"/>
        <v>0</v>
      </c>
      <c r="Y96" s="110">
        <f t="shared" si="42"/>
        <v>0</v>
      </c>
      <c r="Z96" s="111">
        <f t="shared" si="43"/>
        <v>0</v>
      </c>
      <c r="AA96" s="61"/>
    </row>
    <row r="97" spans="1:27" ht="14.25" customHeight="1" x14ac:dyDescent="0.2">
      <c r="A97" s="162">
        <f t="shared" si="21"/>
        <v>0</v>
      </c>
      <c r="B97" s="141">
        <f t="shared" si="21"/>
        <v>0</v>
      </c>
      <c r="C97" s="142">
        <f t="shared" si="21"/>
        <v>0</v>
      </c>
      <c r="D97" s="143" t="str">
        <f t="shared" si="21"/>
        <v>C</v>
      </c>
      <c r="E97" s="163">
        <f t="shared" si="22"/>
        <v>0</v>
      </c>
      <c r="F97" s="164">
        <f t="shared" si="23"/>
        <v>0</v>
      </c>
      <c r="G97" s="164">
        <f t="shared" si="24"/>
        <v>0</v>
      </c>
      <c r="H97" s="165">
        <f t="shared" si="25"/>
        <v>0</v>
      </c>
      <c r="I97" s="164">
        <f t="shared" si="26"/>
        <v>0</v>
      </c>
      <c r="J97" s="166">
        <f t="shared" si="27"/>
        <v>0</v>
      </c>
      <c r="K97" s="164">
        <f t="shared" si="28"/>
        <v>0</v>
      </c>
      <c r="L97" s="164">
        <f t="shared" si="29"/>
        <v>0</v>
      </c>
      <c r="M97" s="165">
        <f t="shared" si="30"/>
        <v>0</v>
      </c>
      <c r="N97" s="177">
        <f t="shared" si="31"/>
        <v>0</v>
      </c>
      <c r="O97" s="178">
        <f t="shared" si="32"/>
        <v>0</v>
      </c>
      <c r="P97" s="165">
        <f t="shared" si="33"/>
        <v>0</v>
      </c>
      <c r="Q97" s="177">
        <f t="shared" si="34"/>
        <v>0</v>
      </c>
      <c r="R97" s="179">
        <f t="shared" si="35"/>
        <v>0</v>
      </c>
      <c r="S97" s="180" t="str">
        <f t="shared" si="36"/>
        <v>C</v>
      </c>
      <c r="T97" s="181">
        <f t="shared" si="37"/>
        <v>0</v>
      </c>
      <c r="U97" s="182" t="str">
        <f t="shared" si="38"/>
        <v>C</v>
      </c>
      <c r="V97" s="179">
        <f t="shared" si="39"/>
        <v>0</v>
      </c>
      <c r="W97" s="181">
        <f t="shared" si="40"/>
        <v>0</v>
      </c>
      <c r="X97" s="181">
        <f t="shared" si="41"/>
        <v>0</v>
      </c>
      <c r="Y97" s="183">
        <f t="shared" si="42"/>
        <v>0</v>
      </c>
      <c r="Z97" s="184">
        <f t="shared" si="43"/>
        <v>0</v>
      </c>
      <c r="AA97" s="61"/>
    </row>
    <row r="98" spans="1:27" ht="14.25" customHeight="1" x14ac:dyDescent="0.2">
      <c r="A98" s="30">
        <f t="shared" si="21"/>
        <v>0</v>
      </c>
      <c r="B98" s="64">
        <f t="shared" si="21"/>
        <v>0</v>
      </c>
      <c r="C98" s="69">
        <f t="shared" si="21"/>
        <v>0</v>
      </c>
      <c r="D98" s="33" t="str">
        <f t="shared" si="21"/>
        <v>C</v>
      </c>
      <c r="E98" s="101">
        <f t="shared" si="22"/>
        <v>0</v>
      </c>
      <c r="F98" s="102">
        <f t="shared" si="23"/>
        <v>0</v>
      </c>
      <c r="G98" s="102">
        <f t="shared" si="24"/>
        <v>0</v>
      </c>
      <c r="H98" s="103">
        <f t="shared" si="25"/>
        <v>0</v>
      </c>
      <c r="I98" s="102">
        <f t="shared" si="26"/>
        <v>0</v>
      </c>
      <c r="J98" s="104">
        <f t="shared" si="27"/>
        <v>0</v>
      </c>
      <c r="K98" s="102">
        <f t="shared" si="28"/>
        <v>0</v>
      </c>
      <c r="L98" s="102">
        <f t="shared" si="29"/>
        <v>0</v>
      </c>
      <c r="M98" s="103">
        <f t="shared" si="30"/>
        <v>0</v>
      </c>
      <c r="N98" s="105">
        <f t="shared" si="31"/>
        <v>0</v>
      </c>
      <c r="O98" s="126">
        <f t="shared" si="32"/>
        <v>0</v>
      </c>
      <c r="P98" s="103">
        <f t="shared" si="33"/>
        <v>0</v>
      </c>
      <c r="Q98" s="105">
        <f t="shared" si="34"/>
        <v>0</v>
      </c>
      <c r="R98" s="106">
        <f t="shared" si="35"/>
        <v>0</v>
      </c>
      <c r="S98" s="107" t="str">
        <f t="shared" si="36"/>
        <v>C</v>
      </c>
      <c r="T98" s="108">
        <f t="shared" si="37"/>
        <v>0</v>
      </c>
      <c r="U98" s="109" t="str">
        <f t="shared" si="38"/>
        <v>C</v>
      </c>
      <c r="V98" s="106">
        <f t="shared" si="39"/>
        <v>0</v>
      </c>
      <c r="W98" s="108">
        <f t="shared" si="40"/>
        <v>0</v>
      </c>
      <c r="X98" s="108">
        <f t="shared" si="41"/>
        <v>0</v>
      </c>
      <c r="Y98" s="110">
        <f t="shared" si="42"/>
        <v>0</v>
      </c>
      <c r="Z98" s="111">
        <f t="shared" si="43"/>
        <v>0</v>
      </c>
      <c r="AA98" s="61"/>
    </row>
    <row r="99" spans="1:27" ht="14.25" customHeight="1" x14ac:dyDescent="0.2">
      <c r="A99" s="162">
        <f t="shared" si="21"/>
        <v>0</v>
      </c>
      <c r="B99" s="141">
        <f t="shared" si="21"/>
        <v>0</v>
      </c>
      <c r="C99" s="142">
        <f t="shared" si="21"/>
        <v>0</v>
      </c>
      <c r="D99" s="143" t="str">
        <f t="shared" si="21"/>
        <v>C</v>
      </c>
      <c r="E99" s="163">
        <f t="shared" si="22"/>
        <v>0</v>
      </c>
      <c r="F99" s="164">
        <f t="shared" si="23"/>
        <v>0</v>
      </c>
      <c r="G99" s="164">
        <f t="shared" si="24"/>
        <v>0</v>
      </c>
      <c r="H99" s="165">
        <f t="shared" si="25"/>
        <v>0</v>
      </c>
      <c r="I99" s="164">
        <f t="shared" si="26"/>
        <v>0</v>
      </c>
      <c r="J99" s="166">
        <f t="shared" si="27"/>
        <v>0</v>
      </c>
      <c r="K99" s="164">
        <f t="shared" si="28"/>
        <v>0</v>
      </c>
      <c r="L99" s="164">
        <f t="shared" si="29"/>
        <v>0</v>
      </c>
      <c r="M99" s="165">
        <f t="shared" si="30"/>
        <v>0</v>
      </c>
      <c r="N99" s="177">
        <f t="shared" si="31"/>
        <v>0</v>
      </c>
      <c r="O99" s="178">
        <f t="shared" si="32"/>
        <v>0</v>
      </c>
      <c r="P99" s="165">
        <f t="shared" si="33"/>
        <v>0</v>
      </c>
      <c r="Q99" s="177">
        <f t="shared" si="34"/>
        <v>0</v>
      </c>
      <c r="R99" s="179">
        <f t="shared" si="35"/>
        <v>0</v>
      </c>
      <c r="S99" s="180" t="str">
        <f t="shared" si="36"/>
        <v>C</v>
      </c>
      <c r="T99" s="181">
        <f t="shared" si="37"/>
        <v>0</v>
      </c>
      <c r="U99" s="182" t="str">
        <f t="shared" si="38"/>
        <v>C</v>
      </c>
      <c r="V99" s="179">
        <f t="shared" si="39"/>
        <v>0</v>
      </c>
      <c r="W99" s="181">
        <f t="shared" si="40"/>
        <v>0</v>
      </c>
      <c r="X99" s="181">
        <f t="shared" si="41"/>
        <v>0</v>
      </c>
      <c r="Y99" s="183">
        <f t="shared" si="42"/>
        <v>0</v>
      </c>
      <c r="Z99" s="184">
        <f t="shared" si="43"/>
        <v>0</v>
      </c>
      <c r="AA99" s="61"/>
    </row>
    <row r="100" spans="1:27" ht="14.25" customHeight="1" x14ac:dyDescent="0.2">
      <c r="A100" s="30">
        <f t="shared" si="21"/>
        <v>0</v>
      </c>
      <c r="B100" s="64">
        <f t="shared" si="21"/>
        <v>0</v>
      </c>
      <c r="C100" s="69">
        <f t="shared" si="21"/>
        <v>0</v>
      </c>
      <c r="D100" s="33" t="str">
        <f t="shared" si="21"/>
        <v>C</v>
      </c>
      <c r="E100" s="101">
        <f t="shared" si="22"/>
        <v>0</v>
      </c>
      <c r="F100" s="102">
        <f t="shared" si="23"/>
        <v>0</v>
      </c>
      <c r="G100" s="102">
        <f t="shared" si="24"/>
        <v>0</v>
      </c>
      <c r="H100" s="103">
        <f t="shared" si="25"/>
        <v>0</v>
      </c>
      <c r="I100" s="102">
        <f t="shared" si="26"/>
        <v>0</v>
      </c>
      <c r="J100" s="104">
        <f t="shared" si="27"/>
        <v>0</v>
      </c>
      <c r="K100" s="102">
        <f t="shared" si="28"/>
        <v>0</v>
      </c>
      <c r="L100" s="102">
        <f t="shared" si="29"/>
        <v>0</v>
      </c>
      <c r="M100" s="103">
        <f t="shared" si="30"/>
        <v>0</v>
      </c>
      <c r="N100" s="105">
        <f t="shared" si="31"/>
        <v>0</v>
      </c>
      <c r="O100" s="126">
        <f t="shared" si="32"/>
        <v>0</v>
      </c>
      <c r="P100" s="103">
        <f t="shared" si="33"/>
        <v>0</v>
      </c>
      <c r="Q100" s="105">
        <f t="shared" si="34"/>
        <v>0</v>
      </c>
      <c r="R100" s="106">
        <f t="shared" si="35"/>
        <v>0</v>
      </c>
      <c r="S100" s="107" t="str">
        <f t="shared" si="36"/>
        <v>C</v>
      </c>
      <c r="T100" s="108">
        <f t="shared" si="37"/>
        <v>0</v>
      </c>
      <c r="U100" s="109" t="str">
        <f t="shared" si="38"/>
        <v>C</v>
      </c>
      <c r="V100" s="106">
        <f t="shared" si="39"/>
        <v>0</v>
      </c>
      <c r="W100" s="108">
        <f t="shared" si="40"/>
        <v>0</v>
      </c>
      <c r="X100" s="108">
        <f t="shared" si="41"/>
        <v>0</v>
      </c>
      <c r="Y100" s="110">
        <f t="shared" si="42"/>
        <v>0</v>
      </c>
      <c r="Z100" s="111">
        <f t="shared" si="43"/>
        <v>0</v>
      </c>
      <c r="AA100" s="61"/>
    </row>
    <row r="101" spans="1:27" ht="14.25" customHeight="1" x14ac:dyDescent="0.2">
      <c r="A101" s="162">
        <f t="shared" si="21"/>
        <v>0</v>
      </c>
      <c r="B101" s="141">
        <f t="shared" si="21"/>
        <v>0</v>
      </c>
      <c r="C101" s="142">
        <f t="shared" si="21"/>
        <v>0</v>
      </c>
      <c r="D101" s="143" t="str">
        <f t="shared" si="21"/>
        <v>C</v>
      </c>
      <c r="E101" s="163">
        <f t="shared" si="22"/>
        <v>0</v>
      </c>
      <c r="F101" s="164">
        <f t="shared" si="23"/>
        <v>0</v>
      </c>
      <c r="G101" s="164">
        <f t="shared" si="24"/>
        <v>0</v>
      </c>
      <c r="H101" s="165">
        <f t="shared" si="25"/>
        <v>0</v>
      </c>
      <c r="I101" s="164">
        <f t="shared" si="26"/>
        <v>0</v>
      </c>
      <c r="J101" s="166">
        <f t="shared" si="27"/>
        <v>0</v>
      </c>
      <c r="K101" s="164">
        <f t="shared" si="28"/>
        <v>0</v>
      </c>
      <c r="L101" s="164">
        <f t="shared" si="29"/>
        <v>0</v>
      </c>
      <c r="M101" s="165">
        <f t="shared" si="30"/>
        <v>0</v>
      </c>
      <c r="N101" s="177">
        <f t="shared" si="31"/>
        <v>0</v>
      </c>
      <c r="O101" s="178">
        <f t="shared" si="32"/>
        <v>0</v>
      </c>
      <c r="P101" s="165">
        <f t="shared" si="33"/>
        <v>0</v>
      </c>
      <c r="Q101" s="177">
        <f t="shared" si="34"/>
        <v>0</v>
      </c>
      <c r="R101" s="179">
        <f t="shared" si="35"/>
        <v>0</v>
      </c>
      <c r="S101" s="180" t="str">
        <f t="shared" si="36"/>
        <v>C</v>
      </c>
      <c r="T101" s="181">
        <f t="shared" si="37"/>
        <v>0</v>
      </c>
      <c r="U101" s="182" t="str">
        <f t="shared" si="38"/>
        <v>C</v>
      </c>
      <c r="V101" s="179">
        <f t="shared" si="39"/>
        <v>0</v>
      </c>
      <c r="W101" s="181">
        <f t="shared" si="40"/>
        <v>0</v>
      </c>
      <c r="X101" s="181">
        <f t="shared" si="41"/>
        <v>0</v>
      </c>
      <c r="Y101" s="183">
        <f t="shared" si="42"/>
        <v>0</v>
      </c>
      <c r="Z101" s="184">
        <f t="shared" si="43"/>
        <v>0</v>
      </c>
      <c r="AA101" s="61"/>
    </row>
    <row r="102" spans="1:27" ht="14.25" customHeight="1" x14ac:dyDescent="0.2">
      <c r="A102" s="30">
        <f t="shared" si="21"/>
        <v>0</v>
      </c>
      <c r="B102" s="64">
        <f t="shared" si="21"/>
        <v>0</v>
      </c>
      <c r="C102" s="69">
        <f t="shared" si="21"/>
        <v>0</v>
      </c>
      <c r="D102" s="33" t="str">
        <f t="shared" si="21"/>
        <v>C</v>
      </c>
      <c r="E102" s="101">
        <f t="shared" si="22"/>
        <v>0</v>
      </c>
      <c r="F102" s="102">
        <f t="shared" si="23"/>
        <v>0</v>
      </c>
      <c r="G102" s="102">
        <f t="shared" si="24"/>
        <v>0</v>
      </c>
      <c r="H102" s="103">
        <f t="shared" si="25"/>
        <v>0</v>
      </c>
      <c r="I102" s="102">
        <f t="shared" si="26"/>
        <v>0</v>
      </c>
      <c r="J102" s="104">
        <f t="shared" si="27"/>
        <v>0</v>
      </c>
      <c r="K102" s="102">
        <f t="shared" si="28"/>
        <v>0</v>
      </c>
      <c r="L102" s="102">
        <f t="shared" si="29"/>
        <v>0</v>
      </c>
      <c r="M102" s="103">
        <f t="shared" si="30"/>
        <v>0</v>
      </c>
      <c r="N102" s="105">
        <f t="shared" si="31"/>
        <v>0</v>
      </c>
      <c r="O102" s="126">
        <f t="shared" si="32"/>
        <v>0</v>
      </c>
      <c r="P102" s="103">
        <f t="shared" si="33"/>
        <v>0</v>
      </c>
      <c r="Q102" s="105">
        <f t="shared" si="34"/>
        <v>0</v>
      </c>
      <c r="R102" s="106">
        <f t="shared" si="35"/>
        <v>0</v>
      </c>
      <c r="S102" s="107" t="str">
        <f t="shared" si="36"/>
        <v>C</v>
      </c>
      <c r="T102" s="108">
        <f t="shared" si="37"/>
        <v>0</v>
      </c>
      <c r="U102" s="109" t="str">
        <f t="shared" si="38"/>
        <v>C</v>
      </c>
      <c r="V102" s="106">
        <f t="shared" si="39"/>
        <v>0</v>
      </c>
      <c r="W102" s="108">
        <f t="shared" si="40"/>
        <v>0</v>
      </c>
      <c r="X102" s="108">
        <f t="shared" si="41"/>
        <v>0</v>
      </c>
      <c r="Y102" s="110">
        <f t="shared" si="42"/>
        <v>0</v>
      </c>
      <c r="Z102" s="111">
        <f t="shared" si="43"/>
        <v>0</v>
      </c>
      <c r="AA102" s="61"/>
    </row>
    <row r="103" spans="1:27" ht="14.25" customHeight="1" x14ac:dyDescent="0.2">
      <c r="A103" s="162">
        <f t="shared" si="21"/>
        <v>0</v>
      </c>
      <c r="B103" s="141">
        <f t="shared" si="21"/>
        <v>0</v>
      </c>
      <c r="C103" s="142">
        <f t="shared" si="21"/>
        <v>0</v>
      </c>
      <c r="D103" s="143" t="str">
        <f t="shared" si="21"/>
        <v>C</v>
      </c>
      <c r="E103" s="163">
        <f t="shared" si="22"/>
        <v>0</v>
      </c>
      <c r="F103" s="164">
        <f t="shared" si="23"/>
        <v>0</v>
      </c>
      <c r="G103" s="164">
        <f t="shared" si="24"/>
        <v>0</v>
      </c>
      <c r="H103" s="165">
        <f t="shared" si="25"/>
        <v>0</v>
      </c>
      <c r="I103" s="164">
        <f t="shared" si="26"/>
        <v>0</v>
      </c>
      <c r="J103" s="166">
        <f t="shared" si="27"/>
        <v>0</v>
      </c>
      <c r="K103" s="164">
        <f t="shared" si="28"/>
        <v>0</v>
      </c>
      <c r="L103" s="164">
        <f t="shared" si="29"/>
        <v>0</v>
      </c>
      <c r="M103" s="165">
        <f t="shared" si="30"/>
        <v>0</v>
      </c>
      <c r="N103" s="177">
        <f t="shared" si="31"/>
        <v>0</v>
      </c>
      <c r="O103" s="178">
        <f t="shared" si="32"/>
        <v>0</v>
      </c>
      <c r="P103" s="165">
        <f t="shared" si="33"/>
        <v>0</v>
      </c>
      <c r="Q103" s="177">
        <f t="shared" si="34"/>
        <v>0</v>
      </c>
      <c r="R103" s="179">
        <f t="shared" si="35"/>
        <v>0</v>
      </c>
      <c r="S103" s="180" t="str">
        <f t="shared" si="36"/>
        <v>C</v>
      </c>
      <c r="T103" s="181">
        <f t="shared" si="37"/>
        <v>0</v>
      </c>
      <c r="U103" s="182" t="str">
        <f t="shared" si="38"/>
        <v>C</v>
      </c>
      <c r="V103" s="179">
        <f t="shared" si="39"/>
        <v>0</v>
      </c>
      <c r="W103" s="181">
        <f t="shared" si="40"/>
        <v>0</v>
      </c>
      <c r="X103" s="181">
        <f t="shared" si="41"/>
        <v>0</v>
      </c>
      <c r="Y103" s="183">
        <f t="shared" si="42"/>
        <v>0</v>
      </c>
      <c r="Z103" s="184">
        <f t="shared" si="43"/>
        <v>0</v>
      </c>
      <c r="AA103" s="61"/>
    </row>
    <row r="104" spans="1:27" ht="14.25" customHeight="1" x14ac:dyDescent="0.2">
      <c r="A104" s="30">
        <f t="shared" si="21"/>
        <v>0</v>
      </c>
      <c r="B104" s="64">
        <f t="shared" si="21"/>
        <v>0</v>
      </c>
      <c r="C104" s="69">
        <f t="shared" si="21"/>
        <v>0</v>
      </c>
      <c r="D104" s="33" t="str">
        <f t="shared" si="21"/>
        <v>C</v>
      </c>
      <c r="E104" s="101">
        <f t="shared" si="22"/>
        <v>0</v>
      </c>
      <c r="F104" s="102">
        <f t="shared" si="23"/>
        <v>0</v>
      </c>
      <c r="G104" s="102">
        <f t="shared" si="24"/>
        <v>0</v>
      </c>
      <c r="H104" s="103">
        <f t="shared" si="25"/>
        <v>0</v>
      </c>
      <c r="I104" s="102">
        <f t="shared" si="26"/>
        <v>0</v>
      </c>
      <c r="J104" s="104">
        <f t="shared" si="27"/>
        <v>0</v>
      </c>
      <c r="K104" s="102">
        <f t="shared" si="28"/>
        <v>0</v>
      </c>
      <c r="L104" s="102">
        <f t="shared" si="29"/>
        <v>0</v>
      </c>
      <c r="M104" s="103">
        <f t="shared" si="30"/>
        <v>0</v>
      </c>
      <c r="N104" s="105">
        <f t="shared" si="31"/>
        <v>0</v>
      </c>
      <c r="O104" s="126">
        <f t="shared" si="32"/>
        <v>0</v>
      </c>
      <c r="P104" s="103">
        <f t="shared" si="33"/>
        <v>0</v>
      </c>
      <c r="Q104" s="105">
        <f t="shared" si="34"/>
        <v>0</v>
      </c>
      <c r="R104" s="106">
        <f t="shared" si="35"/>
        <v>0</v>
      </c>
      <c r="S104" s="107" t="str">
        <f t="shared" si="36"/>
        <v>C</v>
      </c>
      <c r="T104" s="108">
        <f t="shared" si="37"/>
        <v>0</v>
      </c>
      <c r="U104" s="109" t="str">
        <f t="shared" si="38"/>
        <v>C</v>
      </c>
      <c r="V104" s="106">
        <f t="shared" si="39"/>
        <v>0</v>
      </c>
      <c r="W104" s="108">
        <f t="shared" si="40"/>
        <v>0</v>
      </c>
      <c r="X104" s="108">
        <f t="shared" si="41"/>
        <v>0</v>
      </c>
      <c r="Y104" s="110">
        <f t="shared" si="42"/>
        <v>0</v>
      </c>
      <c r="Z104" s="111">
        <f t="shared" si="43"/>
        <v>0</v>
      </c>
      <c r="AA104" s="61"/>
    </row>
    <row r="105" spans="1:27" ht="14.25" customHeight="1" x14ac:dyDescent="0.2">
      <c r="A105" s="162">
        <f t="shared" si="21"/>
        <v>0</v>
      </c>
      <c r="B105" s="141">
        <f t="shared" si="21"/>
        <v>0</v>
      </c>
      <c r="C105" s="142">
        <f t="shared" si="21"/>
        <v>0</v>
      </c>
      <c r="D105" s="143" t="str">
        <f t="shared" si="21"/>
        <v>C</v>
      </c>
      <c r="E105" s="163">
        <f t="shared" si="22"/>
        <v>0</v>
      </c>
      <c r="F105" s="164">
        <f t="shared" si="23"/>
        <v>0</v>
      </c>
      <c r="G105" s="164">
        <f t="shared" si="24"/>
        <v>0</v>
      </c>
      <c r="H105" s="165">
        <f t="shared" si="25"/>
        <v>0</v>
      </c>
      <c r="I105" s="164">
        <f t="shared" si="26"/>
        <v>0</v>
      </c>
      <c r="J105" s="166">
        <f t="shared" si="27"/>
        <v>0</v>
      </c>
      <c r="K105" s="164">
        <f t="shared" si="28"/>
        <v>0</v>
      </c>
      <c r="L105" s="164">
        <f t="shared" si="29"/>
        <v>0</v>
      </c>
      <c r="M105" s="165">
        <f t="shared" si="30"/>
        <v>0</v>
      </c>
      <c r="N105" s="177">
        <f t="shared" si="31"/>
        <v>0</v>
      </c>
      <c r="O105" s="178">
        <f t="shared" si="32"/>
        <v>0</v>
      </c>
      <c r="P105" s="165">
        <f t="shared" si="33"/>
        <v>0</v>
      </c>
      <c r="Q105" s="177">
        <f t="shared" si="34"/>
        <v>0</v>
      </c>
      <c r="R105" s="179">
        <f t="shared" si="35"/>
        <v>0</v>
      </c>
      <c r="S105" s="180" t="str">
        <f t="shared" si="36"/>
        <v>C</v>
      </c>
      <c r="T105" s="181">
        <f t="shared" si="37"/>
        <v>0</v>
      </c>
      <c r="U105" s="182" t="str">
        <f t="shared" si="38"/>
        <v>C</v>
      </c>
      <c r="V105" s="179">
        <f t="shared" si="39"/>
        <v>0</v>
      </c>
      <c r="W105" s="181">
        <f t="shared" si="40"/>
        <v>0</v>
      </c>
      <c r="X105" s="181">
        <f t="shared" si="41"/>
        <v>0</v>
      </c>
      <c r="Y105" s="183">
        <f t="shared" si="42"/>
        <v>0</v>
      </c>
      <c r="Z105" s="184">
        <f t="shared" si="43"/>
        <v>0</v>
      </c>
      <c r="AA105" s="61"/>
    </row>
    <row r="106" spans="1:27" ht="14.25" customHeight="1" x14ac:dyDescent="0.2">
      <c r="A106" s="30">
        <f t="shared" si="21"/>
        <v>0</v>
      </c>
      <c r="B106" s="64">
        <f t="shared" si="21"/>
        <v>0</v>
      </c>
      <c r="C106" s="69">
        <f t="shared" si="21"/>
        <v>0</v>
      </c>
      <c r="D106" s="33" t="str">
        <f t="shared" si="21"/>
        <v>C</v>
      </c>
      <c r="E106" s="101">
        <f t="shared" si="22"/>
        <v>0</v>
      </c>
      <c r="F106" s="102">
        <f t="shared" si="23"/>
        <v>0</v>
      </c>
      <c r="G106" s="102">
        <f t="shared" si="24"/>
        <v>0</v>
      </c>
      <c r="H106" s="103">
        <f t="shared" si="25"/>
        <v>0</v>
      </c>
      <c r="I106" s="102">
        <f t="shared" si="26"/>
        <v>0</v>
      </c>
      <c r="J106" s="104">
        <f t="shared" si="27"/>
        <v>0</v>
      </c>
      <c r="K106" s="102">
        <f t="shared" si="28"/>
        <v>0</v>
      </c>
      <c r="L106" s="102">
        <f t="shared" si="29"/>
        <v>0</v>
      </c>
      <c r="M106" s="103">
        <f t="shared" si="30"/>
        <v>0</v>
      </c>
      <c r="N106" s="105">
        <f t="shared" si="31"/>
        <v>0</v>
      </c>
      <c r="O106" s="126">
        <f t="shared" si="32"/>
        <v>0</v>
      </c>
      <c r="P106" s="103">
        <f t="shared" si="33"/>
        <v>0</v>
      </c>
      <c r="Q106" s="105">
        <f t="shared" si="34"/>
        <v>0</v>
      </c>
      <c r="R106" s="106">
        <f t="shared" si="35"/>
        <v>0</v>
      </c>
      <c r="S106" s="107" t="str">
        <f t="shared" si="36"/>
        <v>C</v>
      </c>
      <c r="T106" s="108">
        <f t="shared" si="37"/>
        <v>0</v>
      </c>
      <c r="U106" s="109" t="str">
        <f t="shared" si="38"/>
        <v>C</v>
      </c>
      <c r="V106" s="106">
        <f t="shared" si="39"/>
        <v>0</v>
      </c>
      <c r="W106" s="108">
        <f t="shared" si="40"/>
        <v>0</v>
      </c>
      <c r="X106" s="108">
        <f t="shared" si="41"/>
        <v>0</v>
      </c>
      <c r="Y106" s="110">
        <f t="shared" si="42"/>
        <v>0</v>
      </c>
      <c r="Z106" s="111">
        <f t="shared" si="43"/>
        <v>0</v>
      </c>
      <c r="AA106" s="61"/>
    </row>
    <row r="107" spans="1:27" ht="14.25" customHeight="1" x14ac:dyDescent="0.2">
      <c r="A107" s="162">
        <f t="shared" si="21"/>
        <v>0</v>
      </c>
      <c r="B107" s="141">
        <f t="shared" si="21"/>
        <v>0</v>
      </c>
      <c r="C107" s="142">
        <f t="shared" si="21"/>
        <v>0</v>
      </c>
      <c r="D107" s="143" t="str">
        <f t="shared" si="21"/>
        <v>C</v>
      </c>
      <c r="E107" s="163">
        <f t="shared" si="22"/>
        <v>0</v>
      </c>
      <c r="F107" s="164">
        <f t="shared" si="23"/>
        <v>0</v>
      </c>
      <c r="G107" s="164">
        <f t="shared" si="24"/>
        <v>0</v>
      </c>
      <c r="H107" s="165">
        <f t="shared" si="25"/>
        <v>0</v>
      </c>
      <c r="I107" s="164">
        <f t="shared" si="26"/>
        <v>0</v>
      </c>
      <c r="J107" s="166">
        <f t="shared" si="27"/>
        <v>0</v>
      </c>
      <c r="K107" s="164">
        <f t="shared" si="28"/>
        <v>0</v>
      </c>
      <c r="L107" s="164">
        <f t="shared" si="29"/>
        <v>0</v>
      </c>
      <c r="M107" s="165">
        <f t="shared" si="30"/>
        <v>0</v>
      </c>
      <c r="N107" s="177">
        <f t="shared" si="31"/>
        <v>0</v>
      </c>
      <c r="O107" s="178">
        <f t="shared" si="32"/>
        <v>0</v>
      </c>
      <c r="P107" s="165">
        <f t="shared" si="33"/>
        <v>0</v>
      </c>
      <c r="Q107" s="177">
        <f t="shared" si="34"/>
        <v>0</v>
      </c>
      <c r="R107" s="179">
        <f t="shared" si="35"/>
        <v>0</v>
      </c>
      <c r="S107" s="180" t="str">
        <f t="shared" si="36"/>
        <v>C</v>
      </c>
      <c r="T107" s="181">
        <f t="shared" si="37"/>
        <v>0</v>
      </c>
      <c r="U107" s="182" t="str">
        <f t="shared" si="38"/>
        <v>C</v>
      </c>
      <c r="V107" s="179">
        <f t="shared" si="39"/>
        <v>0</v>
      </c>
      <c r="W107" s="181">
        <f t="shared" si="40"/>
        <v>0</v>
      </c>
      <c r="X107" s="181">
        <f t="shared" si="41"/>
        <v>0</v>
      </c>
      <c r="Y107" s="183">
        <f t="shared" si="42"/>
        <v>0</v>
      </c>
      <c r="Z107" s="184">
        <f t="shared" si="43"/>
        <v>0</v>
      </c>
      <c r="AA107" s="61"/>
    </row>
    <row r="108" spans="1:27" ht="14.25" customHeight="1" x14ac:dyDescent="0.2">
      <c r="A108" s="30">
        <f t="shared" si="21"/>
        <v>0</v>
      </c>
      <c r="B108" s="64">
        <f t="shared" si="21"/>
        <v>0</v>
      </c>
      <c r="C108" s="69">
        <f t="shared" si="21"/>
        <v>0</v>
      </c>
      <c r="D108" s="33" t="str">
        <f t="shared" si="21"/>
        <v>C</v>
      </c>
      <c r="E108" s="101">
        <f t="shared" si="22"/>
        <v>0</v>
      </c>
      <c r="F108" s="102">
        <f t="shared" si="23"/>
        <v>0</v>
      </c>
      <c r="G108" s="102">
        <f t="shared" si="24"/>
        <v>0</v>
      </c>
      <c r="H108" s="103">
        <f t="shared" si="25"/>
        <v>0</v>
      </c>
      <c r="I108" s="102">
        <f t="shared" si="26"/>
        <v>0</v>
      </c>
      <c r="J108" s="104">
        <f t="shared" si="27"/>
        <v>0</v>
      </c>
      <c r="K108" s="102">
        <f t="shared" si="28"/>
        <v>0</v>
      </c>
      <c r="L108" s="102">
        <f t="shared" si="29"/>
        <v>0</v>
      </c>
      <c r="M108" s="103">
        <f t="shared" si="30"/>
        <v>0</v>
      </c>
      <c r="N108" s="105">
        <f t="shared" si="31"/>
        <v>0</v>
      </c>
      <c r="O108" s="126">
        <f t="shared" si="32"/>
        <v>0</v>
      </c>
      <c r="P108" s="103">
        <f t="shared" si="33"/>
        <v>0</v>
      </c>
      <c r="Q108" s="105">
        <f t="shared" si="34"/>
        <v>0</v>
      </c>
      <c r="R108" s="106">
        <f t="shared" si="35"/>
        <v>0</v>
      </c>
      <c r="S108" s="107" t="str">
        <f t="shared" si="36"/>
        <v>C</v>
      </c>
      <c r="T108" s="108">
        <f t="shared" si="37"/>
        <v>0</v>
      </c>
      <c r="U108" s="109" t="str">
        <f t="shared" si="38"/>
        <v>C</v>
      </c>
      <c r="V108" s="106">
        <f t="shared" si="39"/>
        <v>0</v>
      </c>
      <c r="W108" s="108">
        <f t="shared" si="40"/>
        <v>0</v>
      </c>
      <c r="X108" s="108">
        <f t="shared" si="41"/>
        <v>0</v>
      </c>
      <c r="Y108" s="110">
        <f t="shared" si="42"/>
        <v>0</v>
      </c>
      <c r="Z108" s="111">
        <f t="shared" si="43"/>
        <v>0</v>
      </c>
      <c r="AA108" s="61"/>
    </row>
    <row r="109" spans="1:27" ht="14.25" customHeight="1" x14ac:dyDescent="0.2">
      <c r="A109" s="162">
        <f t="shared" si="21"/>
        <v>0</v>
      </c>
      <c r="B109" s="141">
        <f t="shared" si="21"/>
        <v>0</v>
      </c>
      <c r="C109" s="142">
        <f t="shared" si="21"/>
        <v>0</v>
      </c>
      <c r="D109" s="143" t="str">
        <f t="shared" si="21"/>
        <v>C</v>
      </c>
      <c r="E109" s="163">
        <f t="shared" si="22"/>
        <v>0</v>
      </c>
      <c r="F109" s="164">
        <f t="shared" si="23"/>
        <v>0</v>
      </c>
      <c r="G109" s="164">
        <f t="shared" si="24"/>
        <v>0</v>
      </c>
      <c r="H109" s="165">
        <f t="shared" si="25"/>
        <v>0</v>
      </c>
      <c r="I109" s="164">
        <f t="shared" si="26"/>
        <v>0</v>
      </c>
      <c r="J109" s="166">
        <f t="shared" si="27"/>
        <v>0</v>
      </c>
      <c r="K109" s="164">
        <f t="shared" si="28"/>
        <v>0</v>
      </c>
      <c r="L109" s="164">
        <f t="shared" si="29"/>
        <v>0</v>
      </c>
      <c r="M109" s="165">
        <f t="shared" si="30"/>
        <v>0</v>
      </c>
      <c r="N109" s="177">
        <f t="shared" si="31"/>
        <v>0</v>
      </c>
      <c r="O109" s="178">
        <f t="shared" si="32"/>
        <v>0</v>
      </c>
      <c r="P109" s="165">
        <f t="shared" si="33"/>
        <v>0</v>
      </c>
      <c r="Q109" s="177">
        <f t="shared" si="34"/>
        <v>0</v>
      </c>
      <c r="R109" s="179">
        <f t="shared" si="35"/>
        <v>0</v>
      </c>
      <c r="S109" s="180" t="str">
        <f t="shared" si="36"/>
        <v>C</v>
      </c>
      <c r="T109" s="181">
        <f t="shared" si="37"/>
        <v>0</v>
      </c>
      <c r="U109" s="182" t="str">
        <f t="shared" si="38"/>
        <v>C</v>
      </c>
      <c r="V109" s="179">
        <f t="shared" si="39"/>
        <v>0</v>
      </c>
      <c r="W109" s="181">
        <f t="shared" si="40"/>
        <v>0</v>
      </c>
      <c r="X109" s="181">
        <f t="shared" si="41"/>
        <v>0</v>
      </c>
      <c r="Y109" s="183">
        <f t="shared" si="42"/>
        <v>0</v>
      </c>
      <c r="Z109" s="184">
        <f t="shared" si="43"/>
        <v>0</v>
      </c>
      <c r="AA109" s="61"/>
    </row>
    <row r="110" spans="1:27" ht="14.25" customHeight="1" x14ac:dyDescent="0.2">
      <c r="A110" s="30">
        <f t="shared" si="21"/>
        <v>0</v>
      </c>
      <c r="B110" s="64">
        <f t="shared" si="21"/>
        <v>0</v>
      </c>
      <c r="C110" s="69">
        <f t="shared" si="21"/>
        <v>0</v>
      </c>
      <c r="D110" s="33" t="str">
        <f t="shared" si="21"/>
        <v>C</v>
      </c>
      <c r="E110" s="101">
        <f t="shared" si="22"/>
        <v>0</v>
      </c>
      <c r="F110" s="102">
        <f t="shared" si="23"/>
        <v>0</v>
      </c>
      <c r="G110" s="102">
        <f t="shared" si="24"/>
        <v>0</v>
      </c>
      <c r="H110" s="103">
        <f t="shared" si="25"/>
        <v>0</v>
      </c>
      <c r="I110" s="102">
        <f t="shared" si="26"/>
        <v>0</v>
      </c>
      <c r="J110" s="104">
        <f t="shared" si="27"/>
        <v>0</v>
      </c>
      <c r="K110" s="102">
        <f t="shared" si="28"/>
        <v>0</v>
      </c>
      <c r="L110" s="102">
        <f t="shared" si="29"/>
        <v>0</v>
      </c>
      <c r="M110" s="103">
        <f t="shared" si="30"/>
        <v>0</v>
      </c>
      <c r="N110" s="105">
        <f t="shared" si="31"/>
        <v>0</v>
      </c>
      <c r="O110" s="126">
        <f t="shared" si="32"/>
        <v>0</v>
      </c>
      <c r="P110" s="103">
        <f t="shared" si="33"/>
        <v>0</v>
      </c>
      <c r="Q110" s="105">
        <f t="shared" si="34"/>
        <v>0</v>
      </c>
      <c r="R110" s="106">
        <f t="shared" si="35"/>
        <v>0</v>
      </c>
      <c r="S110" s="107" t="str">
        <f t="shared" si="36"/>
        <v>C</v>
      </c>
      <c r="T110" s="108">
        <f t="shared" si="37"/>
        <v>0</v>
      </c>
      <c r="U110" s="109" t="str">
        <f t="shared" si="38"/>
        <v>C</v>
      </c>
      <c r="V110" s="106">
        <f t="shared" si="39"/>
        <v>0</v>
      </c>
      <c r="W110" s="108">
        <f t="shared" si="40"/>
        <v>0</v>
      </c>
      <c r="X110" s="108">
        <f t="shared" si="41"/>
        <v>0</v>
      </c>
      <c r="Y110" s="110">
        <f t="shared" si="42"/>
        <v>0</v>
      </c>
      <c r="Z110" s="111">
        <f t="shared" si="43"/>
        <v>0</v>
      </c>
      <c r="AA110" s="61"/>
    </row>
    <row r="111" spans="1:27" ht="14.25" customHeight="1" x14ac:dyDescent="0.2">
      <c r="A111" s="162">
        <f t="shared" si="21"/>
        <v>0</v>
      </c>
      <c r="B111" s="141">
        <f t="shared" si="21"/>
        <v>0</v>
      </c>
      <c r="C111" s="142">
        <f t="shared" si="21"/>
        <v>0</v>
      </c>
      <c r="D111" s="143" t="str">
        <f t="shared" si="21"/>
        <v>C</v>
      </c>
      <c r="E111" s="163">
        <f t="shared" si="22"/>
        <v>0</v>
      </c>
      <c r="F111" s="164">
        <f t="shared" si="23"/>
        <v>0</v>
      </c>
      <c r="G111" s="164">
        <f t="shared" si="24"/>
        <v>0</v>
      </c>
      <c r="H111" s="165">
        <f t="shared" si="25"/>
        <v>0</v>
      </c>
      <c r="I111" s="164">
        <f t="shared" si="26"/>
        <v>0</v>
      </c>
      <c r="J111" s="166">
        <f t="shared" si="27"/>
        <v>0</v>
      </c>
      <c r="K111" s="164">
        <f t="shared" si="28"/>
        <v>0</v>
      </c>
      <c r="L111" s="164">
        <f t="shared" si="29"/>
        <v>0</v>
      </c>
      <c r="M111" s="165">
        <f t="shared" si="30"/>
        <v>0</v>
      </c>
      <c r="N111" s="177">
        <f t="shared" si="31"/>
        <v>0</v>
      </c>
      <c r="O111" s="178">
        <f t="shared" si="32"/>
        <v>0</v>
      </c>
      <c r="P111" s="165">
        <f t="shared" si="33"/>
        <v>0</v>
      </c>
      <c r="Q111" s="177">
        <f t="shared" si="34"/>
        <v>0</v>
      </c>
      <c r="R111" s="179">
        <f t="shared" si="35"/>
        <v>0</v>
      </c>
      <c r="S111" s="180" t="str">
        <f t="shared" si="36"/>
        <v>C</v>
      </c>
      <c r="T111" s="181">
        <f t="shared" si="37"/>
        <v>0</v>
      </c>
      <c r="U111" s="182" t="str">
        <f t="shared" si="38"/>
        <v>C</v>
      </c>
      <c r="V111" s="179">
        <f t="shared" si="39"/>
        <v>0</v>
      </c>
      <c r="W111" s="181">
        <f t="shared" si="40"/>
        <v>0</v>
      </c>
      <c r="X111" s="181">
        <f t="shared" si="41"/>
        <v>0</v>
      </c>
      <c r="Y111" s="183">
        <f t="shared" si="42"/>
        <v>0</v>
      </c>
      <c r="Z111" s="184">
        <f t="shared" si="43"/>
        <v>0</v>
      </c>
      <c r="AA111" s="61"/>
    </row>
    <row r="112" spans="1:27" ht="14.25" customHeight="1" x14ac:dyDescent="0.2">
      <c r="A112" s="30">
        <f t="shared" si="21"/>
        <v>0</v>
      </c>
      <c r="B112" s="64">
        <f t="shared" si="21"/>
        <v>0</v>
      </c>
      <c r="C112" s="69">
        <f t="shared" si="21"/>
        <v>0</v>
      </c>
      <c r="D112" s="33" t="str">
        <f t="shared" si="21"/>
        <v>C</v>
      </c>
      <c r="E112" s="101">
        <f t="shared" si="22"/>
        <v>0</v>
      </c>
      <c r="F112" s="102">
        <f t="shared" si="23"/>
        <v>0</v>
      </c>
      <c r="G112" s="102">
        <f t="shared" si="24"/>
        <v>0</v>
      </c>
      <c r="H112" s="103">
        <f t="shared" si="25"/>
        <v>0</v>
      </c>
      <c r="I112" s="102">
        <f t="shared" si="26"/>
        <v>0</v>
      </c>
      <c r="J112" s="104">
        <f t="shared" si="27"/>
        <v>0</v>
      </c>
      <c r="K112" s="102">
        <f t="shared" si="28"/>
        <v>0</v>
      </c>
      <c r="L112" s="102">
        <f t="shared" si="29"/>
        <v>0</v>
      </c>
      <c r="M112" s="103">
        <f t="shared" si="30"/>
        <v>0</v>
      </c>
      <c r="N112" s="105">
        <f t="shared" si="31"/>
        <v>0</v>
      </c>
      <c r="O112" s="126">
        <f t="shared" si="32"/>
        <v>0</v>
      </c>
      <c r="P112" s="103">
        <f t="shared" si="33"/>
        <v>0</v>
      </c>
      <c r="Q112" s="105">
        <f t="shared" si="34"/>
        <v>0</v>
      </c>
      <c r="R112" s="106">
        <f t="shared" si="35"/>
        <v>0</v>
      </c>
      <c r="S112" s="107" t="str">
        <f t="shared" si="36"/>
        <v>C</v>
      </c>
      <c r="T112" s="108">
        <f t="shared" si="37"/>
        <v>0</v>
      </c>
      <c r="U112" s="109" t="str">
        <f t="shared" si="38"/>
        <v>C</v>
      </c>
      <c r="V112" s="106">
        <f t="shared" si="39"/>
        <v>0</v>
      </c>
      <c r="W112" s="108">
        <f t="shared" si="40"/>
        <v>0</v>
      </c>
      <c r="X112" s="108">
        <f t="shared" si="41"/>
        <v>0</v>
      </c>
      <c r="Y112" s="110">
        <f t="shared" si="42"/>
        <v>0</v>
      </c>
      <c r="Z112" s="111">
        <f t="shared" si="43"/>
        <v>0</v>
      </c>
      <c r="AA112" s="61"/>
    </row>
    <row r="113" spans="1:27" ht="14.25" customHeight="1" x14ac:dyDescent="0.2">
      <c r="A113" s="162">
        <f t="shared" si="21"/>
        <v>0</v>
      </c>
      <c r="B113" s="141">
        <f t="shared" si="21"/>
        <v>0</v>
      </c>
      <c r="C113" s="142">
        <f t="shared" si="21"/>
        <v>0</v>
      </c>
      <c r="D113" s="143" t="str">
        <f t="shared" si="21"/>
        <v>C</v>
      </c>
      <c r="E113" s="163">
        <f t="shared" si="22"/>
        <v>0</v>
      </c>
      <c r="F113" s="164">
        <f t="shared" si="23"/>
        <v>0</v>
      </c>
      <c r="G113" s="164">
        <f t="shared" si="24"/>
        <v>0</v>
      </c>
      <c r="H113" s="165">
        <f t="shared" si="25"/>
        <v>0</v>
      </c>
      <c r="I113" s="164">
        <f t="shared" si="26"/>
        <v>0</v>
      </c>
      <c r="J113" s="166">
        <f t="shared" si="27"/>
        <v>0</v>
      </c>
      <c r="K113" s="164">
        <f t="shared" si="28"/>
        <v>0</v>
      </c>
      <c r="L113" s="164">
        <f t="shared" si="29"/>
        <v>0</v>
      </c>
      <c r="M113" s="165">
        <f t="shared" si="30"/>
        <v>0</v>
      </c>
      <c r="N113" s="177">
        <f t="shared" si="31"/>
        <v>0</v>
      </c>
      <c r="O113" s="178">
        <f t="shared" si="32"/>
        <v>0</v>
      </c>
      <c r="P113" s="165">
        <f t="shared" si="33"/>
        <v>0</v>
      </c>
      <c r="Q113" s="177">
        <f t="shared" si="34"/>
        <v>0</v>
      </c>
      <c r="R113" s="179">
        <f t="shared" si="35"/>
        <v>0</v>
      </c>
      <c r="S113" s="180" t="str">
        <f t="shared" si="36"/>
        <v>C</v>
      </c>
      <c r="T113" s="181">
        <f t="shared" si="37"/>
        <v>0</v>
      </c>
      <c r="U113" s="182" t="str">
        <f t="shared" si="38"/>
        <v>C</v>
      </c>
      <c r="V113" s="179">
        <f t="shared" si="39"/>
        <v>0</v>
      </c>
      <c r="W113" s="181">
        <f t="shared" si="40"/>
        <v>0</v>
      </c>
      <c r="X113" s="181">
        <f t="shared" si="41"/>
        <v>0</v>
      </c>
      <c r="Y113" s="183">
        <f t="shared" si="42"/>
        <v>0</v>
      </c>
      <c r="Z113" s="184">
        <f t="shared" si="43"/>
        <v>0</v>
      </c>
      <c r="AA113" s="61"/>
    </row>
    <row r="114" spans="1:27" ht="14.25" customHeight="1" x14ac:dyDescent="0.2">
      <c r="A114" s="30">
        <f t="shared" si="21"/>
        <v>0</v>
      </c>
      <c r="B114" s="64">
        <f t="shared" si="21"/>
        <v>0</v>
      </c>
      <c r="C114" s="69">
        <f t="shared" si="21"/>
        <v>0</v>
      </c>
      <c r="D114" s="33" t="str">
        <f t="shared" si="21"/>
        <v>C</v>
      </c>
      <c r="E114" s="101">
        <f t="shared" si="22"/>
        <v>0</v>
      </c>
      <c r="F114" s="102">
        <f t="shared" si="23"/>
        <v>0</v>
      </c>
      <c r="G114" s="102">
        <f t="shared" si="24"/>
        <v>0</v>
      </c>
      <c r="H114" s="103">
        <f t="shared" si="25"/>
        <v>0</v>
      </c>
      <c r="I114" s="102">
        <f t="shared" si="26"/>
        <v>0</v>
      </c>
      <c r="J114" s="104">
        <f t="shared" si="27"/>
        <v>0</v>
      </c>
      <c r="K114" s="102">
        <f t="shared" si="28"/>
        <v>0</v>
      </c>
      <c r="L114" s="102">
        <f t="shared" si="29"/>
        <v>0</v>
      </c>
      <c r="M114" s="103">
        <f t="shared" si="30"/>
        <v>0</v>
      </c>
      <c r="N114" s="105">
        <f t="shared" si="31"/>
        <v>0</v>
      </c>
      <c r="O114" s="126">
        <f t="shared" si="32"/>
        <v>0</v>
      </c>
      <c r="P114" s="103">
        <f t="shared" si="33"/>
        <v>0</v>
      </c>
      <c r="Q114" s="105">
        <f t="shared" si="34"/>
        <v>0</v>
      </c>
      <c r="R114" s="106">
        <f t="shared" si="35"/>
        <v>0</v>
      </c>
      <c r="S114" s="107" t="str">
        <f t="shared" si="36"/>
        <v>C</v>
      </c>
      <c r="T114" s="108">
        <f t="shared" si="37"/>
        <v>0</v>
      </c>
      <c r="U114" s="109" t="str">
        <f t="shared" si="38"/>
        <v>C</v>
      </c>
      <c r="V114" s="106">
        <f t="shared" si="39"/>
        <v>0</v>
      </c>
      <c r="W114" s="108">
        <f t="shared" si="40"/>
        <v>0</v>
      </c>
      <c r="X114" s="108">
        <f t="shared" si="41"/>
        <v>0</v>
      </c>
      <c r="Y114" s="110">
        <f t="shared" si="42"/>
        <v>0</v>
      </c>
      <c r="Z114" s="111">
        <f t="shared" si="43"/>
        <v>0</v>
      </c>
      <c r="AA114" s="61"/>
    </row>
    <row r="115" spans="1:27" ht="14.25" customHeight="1" x14ac:dyDescent="0.2">
      <c r="A115" s="162">
        <f t="shared" si="21"/>
        <v>0</v>
      </c>
      <c r="B115" s="141">
        <f t="shared" si="21"/>
        <v>0</v>
      </c>
      <c r="C115" s="142">
        <f t="shared" si="21"/>
        <v>0</v>
      </c>
      <c r="D115" s="143" t="str">
        <f t="shared" si="21"/>
        <v>C</v>
      </c>
      <c r="E115" s="163">
        <f t="shared" si="22"/>
        <v>0</v>
      </c>
      <c r="F115" s="164">
        <f t="shared" si="23"/>
        <v>0</v>
      </c>
      <c r="G115" s="164">
        <f t="shared" si="24"/>
        <v>0</v>
      </c>
      <c r="H115" s="165">
        <f t="shared" si="25"/>
        <v>0</v>
      </c>
      <c r="I115" s="164">
        <f t="shared" si="26"/>
        <v>0</v>
      </c>
      <c r="J115" s="166">
        <f t="shared" si="27"/>
        <v>0</v>
      </c>
      <c r="K115" s="164">
        <f t="shared" si="28"/>
        <v>0</v>
      </c>
      <c r="L115" s="164">
        <f t="shared" si="29"/>
        <v>0</v>
      </c>
      <c r="M115" s="165">
        <f t="shared" si="30"/>
        <v>0</v>
      </c>
      <c r="N115" s="177">
        <f t="shared" si="31"/>
        <v>0</v>
      </c>
      <c r="O115" s="178">
        <f t="shared" si="32"/>
        <v>0</v>
      </c>
      <c r="P115" s="165">
        <f t="shared" si="33"/>
        <v>0</v>
      </c>
      <c r="Q115" s="177">
        <f t="shared" si="34"/>
        <v>0</v>
      </c>
      <c r="R115" s="179">
        <f t="shared" si="35"/>
        <v>0</v>
      </c>
      <c r="S115" s="180" t="str">
        <f t="shared" si="36"/>
        <v>C</v>
      </c>
      <c r="T115" s="181">
        <f t="shared" si="37"/>
        <v>0</v>
      </c>
      <c r="U115" s="182" t="str">
        <f t="shared" si="38"/>
        <v>C</v>
      </c>
      <c r="V115" s="179">
        <f t="shared" si="39"/>
        <v>0</v>
      </c>
      <c r="W115" s="181">
        <f t="shared" si="40"/>
        <v>0</v>
      </c>
      <c r="X115" s="181">
        <f t="shared" si="41"/>
        <v>0</v>
      </c>
      <c r="Y115" s="183">
        <f t="shared" si="42"/>
        <v>0</v>
      </c>
      <c r="Z115" s="184">
        <f t="shared" si="43"/>
        <v>0</v>
      </c>
      <c r="AA115" s="61"/>
    </row>
    <row r="116" spans="1:27" ht="14.25" customHeight="1" x14ac:dyDescent="0.2">
      <c r="A116" s="30">
        <f t="shared" si="21"/>
        <v>0</v>
      </c>
      <c r="B116" s="64">
        <f t="shared" si="21"/>
        <v>0</v>
      </c>
      <c r="C116" s="69">
        <f t="shared" si="21"/>
        <v>0</v>
      </c>
      <c r="D116" s="33" t="str">
        <f t="shared" si="21"/>
        <v>C</v>
      </c>
      <c r="E116" s="101">
        <f t="shared" si="22"/>
        <v>0</v>
      </c>
      <c r="F116" s="102">
        <f t="shared" si="23"/>
        <v>0</v>
      </c>
      <c r="G116" s="102">
        <f t="shared" si="24"/>
        <v>0</v>
      </c>
      <c r="H116" s="103">
        <f t="shared" si="25"/>
        <v>0</v>
      </c>
      <c r="I116" s="102">
        <f t="shared" si="26"/>
        <v>0</v>
      </c>
      <c r="J116" s="104">
        <f t="shared" si="27"/>
        <v>0</v>
      </c>
      <c r="K116" s="102">
        <f t="shared" si="28"/>
        <v>0</v>
      </c>
      <c r="L116" s="102">
        <f t="shared" si="29"/>
        <v>0</v>
      </c>
      <c r="M116" s="103">
        <f t="shared" si="30"/>
        <v>0</v>
      </c>
      <c r="N116" s="105">
        <f t="shared" si="31"/>
        <v>0</v>
      </c>
      <c r="O116" s="126">
        <f t="shared" si="32"/>
        <v>0</v>
      </c>
      <c r="P116" s="103">
        <f t="shared" si="33"/>
        <v>0</v>
      </c>
      <c r="Q116" s="105">
        <f t="shared" si="34"/>
        <v>0</v>
      </c>
      <c r="R116" s="106">
        <f t="shared" si="35"/>
        <v>0</v>
      </c>
      <c r="S116" s="107" t="str">
        <f t="shared" si="36"/>
        <v>C</v>
      </c>
      <c r="T116" s="108">
        <f t="shared" si="37"/>
        <v>0</v>
      </c>
      <c r="U116" s="109" t="str">
        <f t="shared" si="38"/>
        <v>C</v>
      </c>
      <c r="V116" s="106">
        <f t="shared" si="39"/>
        <v>0</v>
      </c>
      <c r="W116" s="108">
        <f t="shared" si="40"/>
        <v>0</v>
      </c>
      <c r="X116" s="108">
        <f t="shared" si="41"/>
        <v>0</v>
      </c>
      <c r="Y116" s="110">
        <f t="shared" si="42"/>
        <v>0</v>
      </c>
      <c r="Z116" s="111">
        <f t="shared" si="43"/>
        <v>0</v>
      </c>
      <c r="AA116" s="61"/>
    </row>
    <row r="117" spans="1:27" ht="14.25" customHeight="1" x14ac:dyDescent="0.2">
      <c r="A117" s="162">
        <f t="shared" si="21"/>
        <v>0</v>
      </c>
      <c r="B117" s="141">
        <f t="shared" si="21"/>
        <v>0</v>
      </c>
      <c r="C117" s="142">
        <f t="shared" si="21"/>
        <v>0</v>
      </c>
      <c r="D117" s="143" t="str">
        <f t="shared" si="21"/>
        <v>C</v>
      </c>
      <c r="E117" s="163">
        <f t="shared" si="22"/>
        <v>0</v>
      </c>
      <c r="F117" s="164">
        <f t="shared" si="23"/>
        <v>0</v>
      </c>
      <c r="G117" s="164">
        <f t="shared" si="24"/>
        <v>0</v>
      </c>
      <c r="H117" s="165">
        <f t="shared" si="25"/>
        <v>0</v>
      </c>
      <c r="I117" s="164">
        <f t="shared" si="26"/>
        <v>0</v>
      </c>
      <c r="J117" s="166">
        <f t="shared" si="27"/>
        <v>0</v>
      </c>
      <c r="K117" s="164">
        <f t="shared" si="28"/>
        <v>0</v>
      </c>
      <c r="L117" s="164">
        <f t="shared" si="29"/>
        <v>0</v>
      </c>
      <c r="M117" s="165">
        <f t="shared" si="30"/>
        <v>0</v>
      </c>
      <c r="N117" s="177">
        <f t="shared" si="31"/>
        <v>0</v>
      </c>
      <c r="O117" s="178">
        <f t="shared" si="32"/>
        <v>0</v>
      </c>
      <c r="P117" s="165">
        <f t="shared" si="33"/>
        <v>0</v>
      </c>
      <c r="Q117" s="177">
        <f t="shared" si="34"/>
        <v>0</v>
      </c>
      <c r="R117" s="179">
        <f t="shared" si="35"/>
        <v>0</v>
      </c>
      <c r="S117" s="180" t="str">
        <f t="shared" si="36"/>
        <v>C</v>
      </c>
      <c r="T117" s="181">
        <f t="shared" si="37"/>
        <v>0</v>
      </c>
      <c r="U117" s="182" t="str">
        <f t="shared" si="38"/>
        <v>C</v>
      </c>
      <c r="V117" s="179">
        <f t="shared" si="39"/>
        <v>0</v>
      </c>
      <c r="W117" s="181">
        <f t="shared" si="40"/>
        <v>0</v>
      </c>
      <c r="X117" s="181">
        <f t="shared" si="41"/>
        <v>0</v>
      </c>
      <c r="Y117" s="183">
        <f t="shared" si="42"/>
        <v>0</v>
      </c>
      <c r="Z117" s="184">
        <f t="shared" si="43"/>
        <v>0</v>
      </c>
      <c r="AA117" s="61"/>
    </row>
    <row r="118" spans="1:27" ht="14.25" customHeight="1" x14ac:dyDescent="0.2">
      <c r="A118" s="30">
        <f t="shared" si="21"/>
        <v>0</v>
      </c>
      <c r="B118" s="64">
        <f t="shared" si="21"/>
        <v>0</v>
      </c>
      <c r="C118" s="69">
        <f t="shared" si="21"/>
        <v>0</v>
      </c>
      <c r="D118" s="33" t="str">
        <f t="shared" si="21"/>
        <v>C</v>
      </c>
      <c r="E118" s="101">
        <f t="shared" si="22"/>
        <v>0</v>
      </c>
      <c r="F118" s="102">
        <f t="shared" si="23"/>
        <v>0</v>
      </c>
      <c r="G118" s="102">
        <f t="shared" si="24"/>
        <v>0</v>
      </c>
      <c r="H118" s="103">
        <f t="shared" si="25"/>
        <v>0</v>
      </c>
      <c r="I118" s="102">
        <f t="shared" si="26"/>
        <v>0</v>
      </c>
      <c r="J118" s="104">
        <f t="shared" si="27"/>
        <v>0</v>
      </c>
      <c r="K118" s="102">
        <f t="shared" si="28"/>
        <v>0</v>
      </c>
      <c r="L118" s="102">
        <f t="shared" si="29"/>
        <v>0</v>
      </c>
      <c r="M118" s="103">
        <f t="shared" si="30"/>
        <v>0</v>
      </c>
      <c r="N118" s="105">
        <f t="shared" si="31"/>
        <v>0</v>
      </c>
      <c r="O118" s="126">
        <f t="shared" si="32"/>
        <v>0</v>
      </c>
      <c r="P118" s="103">
        <f t="shared" si="33"/>
        <v>0</v>
      </c>
      <c r="Q118" s="105">
        <f t="shared" si="34"/>
        <v>0</v>
      </c>
      <c r="R118" s="106">
        <f t="shared" si="35"/>
        <v>0</v>
      </c>
      <c r="S118" s="107" t="str">
        <f t="shared" si="36"/>
        <v>C</v>
      </c>
      <c r="T118" s="108">
        <f t="shared" si="37"/>
        <v>0</v>
      </c>
      <c r="U118" s="109" t="str">
        <f t="shared" si="38"/>
        <v>C</v>
      </c>
      <c r="V118" s="106">
        <f t="shared" si="39"/>
        <v>0</v>
      </c>
      <c r="W118" s="108">
        <f t="shared" si="40"/>
        <v>0</v>
      </c>
      <c r="X118" s="108">
        <f t="shared" si="41"/>
        <v>0</v>
      </c>
      <c r="Y118" s="110">
        <f t="shared" si="42"/>
        <v>0</v>
      </c>
      <c r="Z118" s="111">
        <f t="shared" si="43"/>
        <v>0</v>
      </c>
      <c r="AA118" s="61"/>
    </row>
    <row r="119" spans="1:27" ht="14.25" customHeight="1" x14ac:dyDescent="0.2">
      <c r="A119" s="162">
        <f t="shared" si="21"/>
        <v>0</v>
      </c>
      <c r="B119" s="141">
        <f t="shared" si="21"/>
        <v>0</v>
      </c>
      <c r="C119" s="142">
        <f t="shared" si="21"/>
        <v>0</v>
      </c>
      <c r="D119" s="143" t="str">
        <f t="shared" si="21"/>
        <v>C</v>
      </c>
      <c r="E119" s="163">
        <f t="shared" si="22"/>
        <v>0</v>
      </c>
      <c r="F119" s="164">
        <f t="shared" si="23"/>
        <v>0</v>
      </c>
      <c r="G119" s="164">
        <f t="shared" si="24"/>
        <v>0</v>
      </c>
      <c r="H119" s="165">
        <f t="shared" si="25"/>
        <v>0</v>
      </c>
      <c r="I119" s="164">
        <f t="shared" si="26"/>
        <v>0</v>
      </c>
      <c r="J119" s="166">
        <f t="shared" si="27"/>
        <v>0</v>
      </c>
      <c r="K119" s="164">
        <f t="shared" si="28"/>
        <v>0</v>
      </c>
      <c r="L119" s="164">
        <f t="shared" si="29"/>
        <v>0</v>
      </c>
      <c r="M119" s="165">
        <f t="shared" si="30"/>
        <v>0</v>
      </c>
      <c r="N119" s="177">
        <f t="shared" si="31"/>
        <v>0</v>
      </c>
      <c r="O119" s="178">
        <f t="shared" si="32"/>
        <v>0</v>
      </c>
      <c r="P119" s="165">
        <f t="shared" si="33"/>
        <v>0</v>
      </c>
      <c r="Q119" s="177">
        <f t="shared" si="34"/>
        <v>0</v>
      </c>
      <c r="R119" s="179">
        <f t="shared" si="35"/>
        <v>0</v>
      </c>
      <c r="S119" s="180" t="str">
        <f t="shared" si="36"/>
        <v>C</v>
      </c>
      <c r="T119" s="181">
        <f t="shared" si="37"/>
        <v>0</v>
      </c>
      <c r="U119" s="182" t="str">
        <f t="shared" si="38"/>
        <v>C</v>
      </c>
      <c r="V119" s="179">
        <f t="shared" si="39"/>
        <v>0</v>
      </c>
      <c r="W119" s="181">
        <f t="shared" si="40"/>
        <v>0</v>
      </c>
      <c r="X119" s="181">
        <f t="shared" si="41"/>
        <v>0</v>
      </c>
      <c r="Y119" s="183">
        <f t="shared" si="42"/>
        <v>0</v>
      </c>
      <c r="Z119" s="184">
        <f t="shared" si="43"/>
        <v>0</v>
      </c>
      <c r="AA119" s="61"/>
    </row>
    <row r="120" spans="1:27" ht="14.25" customHeight="1" x14ac:dyDescent="0.2">
      <c r="A120" s="30">
        <f t="shared" si="21"/>
        <v>0</v>
      </c>
      <c r="B120" s="64">
        <f t="shared" si="21"/>
        <v>0</v>
      </c>
      <c r="C120" s="69">
        <f t="shared" si="21"/>
        <v>0</v>
      </c>
      <c r="D120" s="33" t="str">
        <f t="shared" si="21"/>
        <v>C</v>
      </c>
      <c r="E120" s="101">
        <f t="shared" si="22"/>
        <v>0</v>
      </c>
      <c r="F120" s="102">
        <f t="shared" si="23"/>
        <v>0</v>
      </c>
      <c r="G120" s="102">
        <f t="shared" si="24"/>
        <v>0</v>
      </c>
      <c r="H120" s="103">
        <f t="shared" si="25"/>
        <v>0</v>
      </c>
      <c r="I120" s="102">
        <f t="shared" si="26"/>
        <v>0</v>
      </c>
      <c r="J120" s="104">
        <f t="shared" si="27"/>
        <v>0</v>
      </c>
      <c r="K120" s="102">
        <f t="shared" si="28"/>
        <v>0</v>
      </c>
      <c r="L120" s="102">
        <f t="shared" si="29"/>
        <v>0</v>
      </c>
      <c r="M120" s="103">
        <f t="shared" si="30"/>
        <v>0</v>
      </c>
      <c r="N120" s="105">
        <f t="shared" si="31"/>
        <v>0</v>
      </c>
      <c r="O120" s="126">
        <f t="shared" si="32"/>
        <v>0</v>
      </c>
      <c r="P120" s="103">
        <f t="shared" si="33"/>
        <v>0</v>
      </c>
      <c r="Q120" s="105">
        <f t="shared" si="34"/>
        <v>0</v>
      </c>
      <c r="R120" s="106">
        <f t="shared" si="35"/>
        <v>0</v>
      </c>
      <c r="S120" s="107" t="str">
        <f t="shared" si="36"/>
        <v>C</v>
      </c>
      <c r="T120" s="108">
        <f t="shared" si="37"/>
        <v>0</v>
      </c>
      <c r="U120" s="109" t="str">
        <f t="shared" si="38"/>
        <v>C</v>
      </c>
      <c r="V120" s="106">
        <f t="shared" si="39"/>
        <v>0</v>
      </c>
      <c r="W120" s="108">
        <f t="shared" si="40"/>
        <v>0</v>
      </c>
      <c r="X120" s="108">
        <f t="shared" si="41"/>
        <v>0</v>
      </c>
      <c r="Y120" s="110">
        <f t="shared" si="42"/>
        <v>0</v>
      </c>
      <c r="Z120" s="111">
        <f t="shared" si="43"/>
        <v>0</v>
      </c>
      <c r="AA120" s="61"/>
    </row>
    <row r="121" spans="1:27" ht="14.25" customHeight="1" x14ac:dyDescent="0.2">
      <c r="A121" s="162">
        <f t="shared" si="21"/>
        <v>0</v>
      </c>
      <c r="B121" s="141">
        <f t="shared" si="21"/>
        <v>0</v>
      </c>
      <c r="C121" s="142">
        <f t="shared" si="21"/>
        <v>0</v>
      </c>
      <c r="D121" s="143" t="str">
        <f t="shared" si="21"/>
        <v>C</v>
      </c>
      <c r="E121" s="163">
        <f t="shared" si="22"/>
        <v>0</v>
      </c>
      <c r="F121" s="164">
        <f t="shared" si="23"/>
        <v>0</v>
      </c>
      <c r="G121" s="164">
        <f t="shared" si="24"/>
        <v>0</v>
      </c>
      <c r="H121" s="165">
        <f t="shared" si="25"/>
        <v>0</v>
      </c>
      <c r="I121" s="164">
        <f t="shared" si="26"/>
        <v>0</v>
      </c>
      <c r="J121" s="166">
        <f t="shared" si="27"/>
        <v>0</v>
      </c>
      <c r="K121" s="164">
        <f t="shared" si="28"/>
        <v>0</v>
      </c>
      <c r="L121" s="164">
        <f t="shared" si="29"/>
        <v>0</v>
      </c>
      <c r="M121" s="165">
        <f t="shared" si="30"/>
        <v>0</v>
      </c>
      <c r="N121" s="177">
        <f t="shared" si="31"/>
        <v>0</v>
      </c>
      <c r="O121" s="178">
        <f t="shared" si="32"/>
        <v>0</v>
      </c>
      <c r="P121" s="165">
        <f t="shared" si="33"/>
        <v>0</v>
      </c>
      <c r="Q121" s="177">
        <f t="shared" si="34"/>
        <v>0</v>
      </c>
      <c r="R121" s="179">
        <f t="shared" si="35"/>
        <v>0</v>
      </c>
      <c r="S121" s="180" t="str">
        <f t="shared" si="36"/>
        <v>C</v>
      </c>
      <c r="T121" s="181">
        <f t="shared" si="37"/>
        <v>0</v>
      </c>
      <c r="U121" s="182" t="str">
        <f t="shared" si="38"/>
        <v>C</v>
      </c>
      <c r="V121" s="179">
        <f t="shared" si="39"/>
        <v>0</v>
      </c>
      <c r="W121" s="181">
        <f t="shared" si="40"/>
        <v>0</v>
      </c>
      <c r="X121" s="181">
        <f t="shared" si="41"/>
        <v>0</v>
      </c>
      <c r="Y121" s="183">
        <f t="shared" si="42"/>
        <v>0</v>
      </c>
      <c r="Z121" s="184">
        <f t="shared" si="43"/>
        <v>0</v>
      </c>
      <c r="AA121" s="61"/>
    </row>
    <row r="122" spans="1:27" ht="14.25" customHeight="1" x14ac:dyDescent="0.2">
      <c r="A122" s="30">
        <f t="shared" si="21"/>
        <v>0</v>
      </c>
      <c r="B122" s="64">
        <f t="shared" si="21"/>
        <v>0</v>
      </c>
      <c r="C122" s="69">
        <f t="shared" si="21"/>
        <v>0</v>
      </c>
      <c r="D122" s="33" t="str">
        <f t="shared" si="21"/>
        <v>C</v>
      </c>
      <c r="E122" s="101">
        <f t="shared" si="22"/>
        <v>0</v>
      </c>
      <c r="F122" s="102">
        <f t="shared" si="23"/>
        <v>0</v>
      </c>
      <c r="G122" s="102">
        <f t="shared" si="24"/>
        <v>0</v>
      </c>
      <c r="H122" s="103">
        <f t="shared" si="25"/>
        <v>0</v>
      </c>
      <c r="I122" s="102">
        <f t="shared" si="26"/>
        <v>0</v>
      </c>
      <c r="J122" s="104">
        <f t="shared" si="27"/>
        <v>0</v>
      </c>
      <c r="K122" s="102">
        <f t="shared" si="28"/>
        <v>0</v>
      </c>
      <c r="L122" s="102">
        <f t="shared" si="29"/>
        <v>0</v>
      </c>
      <c r="M122" s="103">
        <f t="shared" si="30"/>
        <v>0</v>
      </c>
      <c r="N122" s="105">
        <f t="shared" si="31"/>
        <v>0</v>
      </c>
      <c r="O122" s="126">
        <f t="shared" si="32"/>
        <v>0</v>
      </c>
      <c r="P122" s="103">
        <f t="shared" si="33"/>
        <v>0</v>
      </c>
      <c r="Q122" s="105">
        <f t="shared" si="34"/>
        <v>0</v>
      </c>
      <c r="R122" s="106">
        <f t="shared" si="35"/>
        <v>0</v>
      </c>
      <c r="S122" s="107" t="str">
        <f t="shared" si="36"/>
        <v>C</v>
      </c>
      <c r="T122" s="108">
        <f t="shared" si="37"/>
        <v>0</v>
      </c>
      <c r="U122" s="109" t="str">
        <f t="shared" si="38"/>
        <v>C</v>
      </c>
      <c r="V122" s="106">
        <f t="shared" si="39"/>
        <v>0</v>
      </c>
      <c r="W122" s="108">
        <f t="shared" si="40"/>
        <v>0</v>
      </c>
      <c r="X122" s="108">
        <f t="shared" si="41"/>
        <v>0</v>
      </c>
      <c r="Y122" s="110">
        <f t="shared" si="42"/>
        <v>0</v>
      </c>
      <c r="Z122" s="111">
        <f t="shared" si="43"/>
        <v>0</v>
      </c>
      <c r="AA122" s="61"/>
    </row>
    <row r="123" spans="1:27" ht="14.25" customHeight="1" x14ac:dyDescent="0.2">
      <c r="A123" s="162">
        <f t="shared" si="21"/>
        <v>0</v>
      </c>
      <c r="B123" s="141">
        <f t="shared" si="21"/>
        <v>0</v>
      </c>
      <c r="C123" s="142">
        <f t="shared" si="21"/>
        <v>0</v>
      </c>
      <c r="D123" s="143" t="str">
        <f t="shared" si="21"/>
        <v>C</v>
      </c>
      <c r="E123" s="163">
        <f t="shared" si="22"/>
        <v>0</v>
      </c>
      <c r="F123" s="164">
        <f t="shared" si="23"/>
        <v>0</v>
      </c>
      <c r="G123" s="164">
        <f t="shared" si="24"/>
        <v>0</v>
      </c>
      <c r="H123" s="165">
        <f t="shared" si="25"/>
        <v>0</v>
      </c>
      <c r="I123" s="164">
        <f t="shared" si="26"/>
        <v>0</v>
      </c>
      <c r="J123" s="166">
        <f t="shared" si="27"/>
        <v>0</v>
      </c>
      <c r="K123" s="164">
        <f t="shared" si="28"/>
        <v>0</v>
      </c>
      <c r="L123" s="164">
        <f t="shared" si="29"/>
        <v>0</v>
      </c>
      <c r="M123" s="165">
        <f t="shared" si="30"/>
        <v>0</v>
      </c>
      <c r="N123" s="177">
        <f t="shared" si="31"/>
        <v>0</v>
      </c>
      <c r="O123" s="178">
        <f t="shared" si="32"/>
        <v>0</v>
      </c>
      <c r="P123" s="165">
        <f t="shared" si="33"/>
        <v>0</v>
      </c>
      <c r="Q123" s="177">
        <f t="shared" si="34"/>
        <v>0</v>
      </c>
      <c r="R123" s="179">
        <f t="shared" si="35"/>
        <v>0</v>
      </c>
      <c r="S123" s="180" t="str">
        <f t="shared" si="36"/>
        <v>C</v>
      </c>
      <c r="T123" s="181">
        <f t="shared" si="37"/>
        <v>0</v>
      </c>
      <c r="U123" s="182" t="str">
        <f t="shared" si="38"/>
        <v>C</v>
      </c>
      <c r="V123" s="179">
        <f t="shared" si="39"/>
        <v>0</v>
      </c>
      <c r="W123" s="181">
        <f t="shared" si="40"/>
        <v>0</v>
      </c>
      <c r="X123" s="181">
        <f t="shared" si="41"/>
        <v>0</v>
      </c>
      <c r="Y123" s="183">
        <f t="shared" si="42"/>
        <v>0</v>
      </c>
      <c r="Z123" s="184">
        <f t="shared" si="43"/>
        <v>0</v>
      </c>
      <c r="AA123" s="61"/>
    </row>
    <row r="124" spans="1:27" ht="14.25" customHeight="1" x14ac:dyDescent="0.2">
      <c r="A124" s="30">
        <f t="shared" si="21"/>
        <v>0</v>
      </c>
      <c r="B124" s="64">
        <f t="shared" si="21"/>
        <v>0</v>
      </c>
      <c r="C124" s="69">
        <f t="shared" si="21"/>
        <v>0</v>
      </c>
      <c r="D124" s="33" t="str">
        <f t="shared" si="21"/>
        <v>C</v>
      </c>
      <c r="E124" s="101">
        <f t="shared" si="22"/>
        <v>0</v>
      </c>
      <c r="F124" s="102">
        <f t="shared" si="23"/>
        <v>0</v>
      </c>
      <c r="G124" s="102">
        <f t="shared" si="24"/>
        <v>0</v>
      </c>
      <c r="H124" s="103">
        <f t="shared" si="25"/>
        <v>0</v>
      </c>
      <c r="I124" s="102">
        <f t="shared" si="26"/>
        <v>0</v>
      </c>
      <c r="J124" s="104">
        <f t="shared" si="27"/>
        <v>0</v>
      </c>
      <c r="K124" s="102">
        <f t="shared" si="28"/>
        <v>0</v>
      </c>
      <c r="L124" s="102">
        <f t="shared" si="29"/>
        <v>0</v>
      </c>
      <c r="M124" s="103">
        <f t="shared" si="30"/>
        <v>0</v>
      </c>
      <c r="N124" s="105">
        <f t="shared" si="31"/>
        <v>0</v>
      </c>
      <c r="O124" s="126">
        <f t="shared" si="32"/>
        <v>0</v>
      </c>
      <c r="P124" s="103">
        <f t="shared" si="33"/>
        <v>0</v>
      </c>
      <c r="Q124" s="105">
        <f t="shared" si="34"/>
        <v>0</v>
      </c>
      <c r="R124" s="106">
        <f t="shared" si="35"/>
        <v>0</v>
      </c>
      <c r="S124" s="107" t="str">
        <f t="shared" si="36"/>
        <v>C</v>
      </c>
      <c r="T124" s="108">
        <f t="shared" si="37"/>
        <v>0</v>
      </c>
      <c r="U124" s="109" t="str">
        <f t="shared" si="38"/>
        <v>C</v>
      </c>
      <c r="V124" s="106">
        <f t="shared" si="39"/>
        <v>0</v>
      </c>
      <c r="W124" s="108">
        <f t="shared" si="40"/>
        <v>0</v>
      </c>
      <c r="X124" s="108">
        <f t="shared" si="41"/>
        <v>0</v>
      </c>
      <c r="Y124" s="110">
        <f t="shared" si="42"/>
        <v>0</v>
      </c>
      <c r="Z124" s="111">
        <f t="shared" si="43"/>
        <v>0</v>
      </c>
      <c r="AA124" s="61"/>
    </row>
    <row r="125" spans="1:27" ht="14.25" customHeight="1" x14ac:dyDescent="0.2">
      <c r="A125" s="162">
        <f t="shared" si="21"/>
        <v>0</v>
      </c>
      <c r="B125" s="141">
        <f t="shared" si="21"/>
        <v>0</v>
      </c>
      <c r="C125" s="142">
        <f t="shared" si="21"/>
        <v>0</v>
      </c>
      <c r="D125" s="143" t="str">
        <f t="shared" si="21"/>
        <v>C</v>
      </c>
      <c r="E125" s="163">
        <f t="shared" si="22"/>
        <v>0</v>
      </c>
      <c r="F125" s="164">
        <f t="shared" si="23"/>
        <v>0</v>
      </c>
      <c r="G125" s="164">
        <f t="shared" si="24"/>
        <v>0</v>
      </c>
      <c r="H125" s="165">
        <f t="shared" si="25"/>
        <v>0</v>
      </c>
      <c r="I125" s="164">
        <f t="shared" si="26"/>
        <v>0</v>
      </c>
      <c r="J125" s="166">
        <f t="shared" si="27"/>
        <v>0</v>
      </c>
      <c r="K125" s="164">
        <f t="shared" si="28"/>
        <v>0</v>
      </c>
      <c r="L125" s="164">
        <f t="shared" si="29"/>
        <v>0</v>
      </c>
      <c r="M125" s="165">
        <f t="shared" si="30"/>
        <v>0</v>
      </c>
      <c r="N125" s="177">
        <f t="shared" si="31"/>
        <v>0</v>
      </c>
      <c r="O125" s="178">
        <f t="shared" si="32"/>
        <v>0</v>
      </c>
      <c r="P125" s="165">
        <f t="shared" si="33"/>
        <v>0</v>
      </c>
      <c r="Q125" s="177">
        <f t="shared" si="34"/>
        <v>0</v>
      </c>
      <c r="R125" s="179">
        <f t="shared" si="35"/>
        <v>0</v>
      </c>
      <c r="S125" s="180" t="str">
        <f t="shared" si="36"/>
        <v>C</v>
      </c>
      <c r="T125" s="181">
        <f t="shared" si="37"/>
        <v>0</v>
      </c>
      <c r="U125" s="182" t="str">
        <f t="shared" si="38"/>
        <v>C</v>
      </c>
      <c r="V125" s="179">
        <f t="shared" si="39"/>
        <v>0</v>
      </c>
      <c r="W125" s="181">
        <f t="shared" si="40"/>
        <v>0</v>
      </c>
      <c r="X125" s="181">
        <f t="shared" si="41"/>
        <v>0</v>
      </c>
      <c r="Y125" s="183">
        <f t="shared" si="42"/>
        <v>0</v>
      </c>
      <c r="Z125" s="184">
        <f t="shared" si="43"/>
        <v>0</v>
      </c>
      <c r="AA125" s="61"/>
    </row>
    <row r="126" spans="1:27" ht="14.25" customHeight="1" x14ac:dyDescent="0.2">
      <c r="A126" s="30">
        <f t="shared" si="21"/>
        <v>0</v>
      </c>
      <c r="B126" s="64">
        <f t="shared" si="21"/>
        <v>0</v>
      </c>
      <c r="C126" s="69">
        <f t="shared" si="21"/>
        <v>0</v>
      </c>
      <c r="D126" s="33" t="str">
        <f t="shared" si="21"/>
        <v>C</v>
      </c>
      <c r="E126" s="101">
        <f t="shared" si="22"/>
        <v>0</v>
      </c>
      <c r="F126" s="102">
        <f t="shared" si="23"/>
        <v>0</v>
      </c>
      <c r="G126" s="102">
        <f t="shared" si="24"/>
        <v>0</v>
      </c>
      <c r="H126" s="103">
        <f t="shared" si="25"/>
        <v>0</v>
      </c>
      <c r="I126" s="102">
        <f t="shared" si="26"/>
        <v>0</v>
      </c>
      <c r="J126" s="104">
        <f t="shared" si="27"/>
        <v>0</v>
      </c>
      <c r="K126" s="102">
        <f t="shared" si="28"/>
        <v>0</v>
      </c>
      <c r="L126" s="102">
        <f t="shared" si="29"/>
        <v>0</v>
      </c>
      <c r="M126" s="103">
        <f t="shared" si="30"/>
        <v>0</v>
      </c>
      <c r="N126" s="105">
        <f t="shared" si="31"/>
        <v>0</v>
      </c>
      <c r="O126" s="126">
        <f t="shared" si="32"/>
        <v>0</v>
      </c>
      <c r="P126" s="103">
        <f t="shared" si="33"/>
        <v>0</v>
      </c>
      <c r="Q126" s="105">
        <f t="shared" si="34"/>
        <v>0</v>
      </c>
      <c r="R126" s="106">
        <f t="shared" si="35"/>
        <v>0</v>
      </c>
      <c r="S126" s="107" t="str">
        <f t="shared" si="36"/>
        <v>C</v>
      </c>
      <c r="T126" s="108">
        <f t="shared" si="37"/>
        <v>0</v>
      </c>
      <c r="U126" s="109" t="str">
        <f t="shared" si="38"/>
        <v>C</v>
      </c>
      <c r="V126" s="106">
        <f t="shared" si="39"/>
        <v>0</v>
      </c>
      <c r="W126" s="108">
        <f t="shared" si="40"/>
        <v>0</v>
      </c>
      <c r="X126" s="108">
        <f t="shared" si="41"/>
        <v>0</v>
      </c>
      <c r="Y126" s="110">
        <f t="shared" si="42"/>
        <v>0</v>
      </c>
      <c r="Z126" s="111">
        <f t="shared" si="43"/>
        <v>0</v>
      </c>
      <c r="AA126" s="61"/>
    </row>
    <row r="127" spans="1:27" ht="14.25" customHeight="1" x14ac:dyDescent="0.2">
      <c r="A127" s="162">
        <f t="shared" si="21"/>
        <v>0</v>
      </c>
      <c r="B127" s="141">
        <f t="shared" si="21"/>
        <v>0</v>
      </c>
      <c r="C127" s="142">
        <f t="shared" si="21"/>
        <v>0</v>
      </c>
      <c r="D127" s="143" t="str">
        <f t="shared" si="21"/>
        <v>C</v>
      </c>
      <c r="E127" s="163">
        <f t="shared" si="22"/>
        <v>0</v>
      </c>
      <c r="F127" s="164">
        <f t="shared" si="23"/>
        <v>0</v>
      </c>
      <c r="G127" s="164">
        <f t="shared" si="24"/>
        <v>0</v>
      </c>
      <c r="H127" s="165">
        <f t="shared" si="25"/>
        <v>0</v>
      </c>
      <c r="I127" s="164">
        <f t="shared" si="26"/>
        <v>0</v>
      </c>
      <c r="J127" s="166">
        <f t="shared" si="27"/>
        <v>0</v>
      </c>
      <c r="K127" s="164">
        <f t="shared" si="28"/>
        <v>0</v>
      </c>
      <c r="L127" s="164">
        <f t="shared" si="29"/>
        <v>0</v>
      </c>
      <c r="M127" s="165">
        <f t="shared" si="30"/>
        <v>0</v>
      </c>
      <c r="N127" s="177">
        <f t="shared" si="31"/>
        <v>0</v>
      </c>
      <c r="O127" s="178">
        <f t="shared" si="32"/>
        <v>0</v>
      </c>
      <c r="P127" s="165">
        <f t="shared" si="33"/>
        <v>0</v>
      </c>
      <c r="Q127" s="177">
        <f t="shared" si="34"/>
        <v>0</v>
      </c>
      <c r="R127" s="179">
        <f t="shared" si="35"/>
        <v>0</v>
      </c>
      <c r="S127" s="180" t="str">
        <f t="shared" si="36"/>
        <v>C</v>
      </c>
      <c r="T127" s="181">
        <f t="shared" si="37"/>
        <v>0</v>
      </c>
      <c r="U127" s="182" t="str">
        <f t="shared" si="38"/>
        <v>C</v>
      </c>
      <c r="V127" s="179">
        <f t="shared" si="39"/>
        <v>0</v>
      </c>
      <c r="W127" s="181">
        <f t="shared" si="40"/>
        <v>0</v>
      </c>
      <c r="X127" s="181">
        <f t="shared" si="41"/>
        <v>0</v>
      </c>
      <c r="Y127" s="183">
        <f t="shared" si="42"/>
        <v>0</v>
      </c>
      <c r="Z127" s="184">
        <f t="shared" si="43"/>
        <v>0</v>
      </c>
      <c r="AA127" s="61"/>
    </row>
    <row r="128" spans="1:27" ht="14.25" customHeight="1" x14ac:dyDescent="0.2">
      <c r="A128" s="30">
        <f t="shared" si="21"/>
        <v>0</v>
      </c>
      <c r="B128" s="64">
        <f t="shared" si="21"/>
        <v>0</v>
      </c>
      <c r="C128" s="69">
        <f t="shared" si="21"/>
        <v>0</v>
      </c>
      <c r="D128" s="33" t="str">
        <f t="shared" si="21"/>
        <v>C</v>
      </c>
      <c r="E128" s="101">
        <f t="shared" si="22"/>
        <v>0</v>
      </c>
      <c r="F128" s="102">
        <f t="shared" si="23"/>
        <v>0</v>
      </c>
      <c r="G128" s="102">
        <f t="shared" si="24"/>
        <v>0</v>
      </c>
      <c r="H128" s="103">
        <f t="shared" si="25"/>
        <v>0</v>
      </c>
      <c r="I128" s="102">
        <f t="shared" si="26"/>
        <v>0</v>
      </c>
      <c r="J128" s="104">
        <f t="shared" si="27"/>
        <v>0</v>
      </c>
      <c r="K128" s="102">
        <f t="shared" si="28"/>
        <v>0</v>
      </c>
      <c r="L128" s="102">
        <f t="shared" si="29"/>
        <v>0</v>
      </c>
      <c r="M128" s="103">
        <f t="shared" si="30"/>
        <v>0</v>
      </c>
      <c r="N128" s="105">
        <f t="shared" si="31"/>
        <v>0</v>
      </c>
      <c r="O128" s="126">
        <f t="shared" si="32"/>
        <v>0</v>
      </c>
      <c r="P128" s="103">
        <f t="shared" si="33"/>
        <v>0</v>
      </c>
      <c r="Q128" s="105">
        <f t="shared" si="34"/>
        <v>0</v>
      </c>
      <c r="R128" s="106">
        <f t="shared" si="35"/>
        <v>0</v>
      </c>
      <c r="S128" s="107" t="str">
        <f t="shared" si="36"/>
        <v>C</v>
      </c>
      <c r="T128" s="108">
        <f t="shared" si="37"/>
        <v>0</v>
      </c>
      <c r="U128" s="109" t="str">
        <f t="shared" si="38"/>
        <v>C</v>
      </c>
      <c r="V128" s="106">
        <f t="shared" si="39"/>
        <v>0</v>
      </c>
      <c r="W128" s="108">
        <f t="shared" si="40"/>
        <v>0</v>
      </c>
      <c r="X128" s="108">
        <f t="shared" si="41"/>
        <v>0</v>
      </c>
      <c r="Y128" s="110">
        <f t="shared" si="42"/>
        <v>0</v>
      </c>
      <c r="Z128" s="111">
        <f t="shared" si="43"/>
        <v>0</v>
      </c>
      <c r="AA128" s="61"/>
    </row>
    <row r="129" spans="1:27" ht="14.25" customHeight="1" x14ac:dyDescent="0.2">
      <c r="A129" s="162">
        <f t="shared" si="21"/>
        <v>0</v>
      </c>
      <c r="B129" s="141">
        <f t="shared" si="21"/>
        <v>0</v>
      </c>
      <c r="C129" s="142">
        <f t="shared" si="21"/>
        <v>0</v>
      </c>
      <c r="D129" s="143" t="str">
        <f t="shared" si="21"/>
        <v>C</v>
      </c>
      <c r="E129" s="163">
        <f t="shared" si="22"/>
        <v>0</v>
      </c>
      <c r="F129" s="164">
        <f t="shared" si="23"/>
        <v>0</v>
      </c>
      <c r="G129" s="164">
        <f t="shared" si="24"/>
        <v>0</v>
      </c>
      <c r="H129" s="165">
        <f t="shared" si="25"/>
        <v>0</v>
      </c>
      <c r="I129" s="164">
        <f t="shared" si="26"/>
        <v>0</v>
      </c>
      <c r="J129" s="166">
        <f t="shared" si="27"/>
        <v>0</v>
      </c>
      <c r="K129" s="164">
        <f t="shared" si="28"/>
        <v>0</v>
      </c>
      <c r="L129" s="164">
        <f t="shared" si="29"/>
        <v>0</v>
      </c>
      <c r="M129" s="165">
        <f t="shared" si="30"/>
        <v>0</v>
      </c>
      <c r="N129" s="177">
        <f t="shared" si="31"/>
        <v>0</v>
      </c>
      <c r="O129" s="178">
        <f t="shared" si="32"/>
        <v>0</v>
      </c>
      <c r="P129" s="165">
        <f t="shared" si="33"/>
        <v>0</v>
      </c>
      <c r="Q129" s="177">
        <f t="shared" si="34"/>
        <v>0</v>
      </c>
      <c r="R129" s="179">
        <f t="shared" si="35"/>
        <v>0</v>
      </c>
      <c r="S129" s="180" t="str">
        <f t="shared" si="36"/>
        <v>C</v>
      </c>
      <c r="T129" s="181">
        <f t="shared" si="37"/>
        <v>0</v>
      </c>
      <c r="U129" s="182" t="str">
        <f t="shared" si="38"/>
        <v>C</v>
      </c>
      <c r="V129" s="179">
        <f t="shared" si="39"/>
        <v>0</v>
      </c>
      <c r="W129" s="181">
        <f t="shared" si="40"/>
        <v>0</v>
      </c>
      <c r="X129" s="181">
        <f t="shared" si="41"/>
        <v>0</v>
      </c>
      <c r="Y129" s="183">
        <f t="shared" si="42"/>
        <v>0</v>
      </c>
      <c r="Z129" s="184">
        <f t="shared" si="43"/>
        <v>0</v>
      </c>
      <c r="AA129" s="61"/>
    </row>
    <row r="130" spans="1:27" ht="14.25" customHeight="1" x14ac:dyDescent="0.2">
      <c r="A130" s="30">
        <f t="shared" si="21"/>
        <v>0</v>
      </c>
      <c r="B130" s="64">
        <f t="shared" si="21"/>
        <v>0</v>
      </c>
      <c r="C130" s="69">
        <f t="shared" si="21"/>
        <v>0</v>
      </c>
      <c r="D130" s="33" t="str">
        <f t="shared" si="21"/>
        <v>C</v>
      </c>
      <c r="E130" s="101">
        <f t="shared" si="22"/>
        <v>0</v>
      </c>
      <c r="F130" s="102">
        <f t="shared" si="23"/>
        <v>0</v>
      </c>
      <c r="G130" s="102">
        <f t="shared" si="24"/>
        <v>0</v>
      </c>
      <c r="H130" s="103">
        <f t="shared" si="25"/>
        <v>0</v>
      </c>
      <c r="I130" s="102">
        <f t="shared" si="26"/>
        <v>0</v>
      </c>
      <c r="J130" s="104">
        <f t="shared" si="27"/>
        <v>0</v>
      </c>
      <c r="K130" s="102">
        <f t="shared" si="28"/>
        <v>0</v>
      </c>
      <c r="L130" s="102">
        <f t="shared" si="29"/>
        <v>0</v>
      </c>
      <c r="M130" s="103">
        <f t="shared" si="30"/>
        <v>0</v>
      </c>
      <c r="N130" s="105">
        <f t="shared" si="31"/>
        <v>0</v>
      </c>
      <c r="O130" s="126">
        <f t="shared" si="32"/>
        <v>0</v>
      </c>
      <c r="P130" s="103">
        <f t="shared" si="33"/>
        <v>0</v>
      </c>
      <c r="Q130" s="105">
        <f t="shared" si="34"/>
        <v>0</v>
      </c>
      <c r="R130" s="106">
        <f t="shared" si="35"/>
        <v>0</v>
      </c>
      <c r="S130" s="107" t="str">
        <f t="shared" si="36"/>
        <v>C</v>
      </c>
      <c r="T130" s="108">
        <f t="shared" si="37"/>
        <v>0</v>
      </c>
      <c r="U130" s="109" t="str">
        <f t="shared" si="38"/>
        <v>C</v>
      </c>
      <c r="V130" s="106">
        <f t="shared" si="39"/>
        <v>0</v>
      </c>
      <c r="W130" s="108">
        <f t="shared" si="40"/>
        <v>0</v>
      </c>
      <c r="X130" s="108">
        <f t="shared" si="41"/>
        <v>0</v>
      </c>
      <c r="Y130" s="110">
        <f t="shared" si="42"/>
        <v>0</v>
      </c>
      <c r="Z130" s="111">
        <f t="shared" si="43"/>
        <v>0</v>
      </c>
      <c r="AA130" s="61"/>
    </row>
    <row r="131" spans="1:27" ht="14.25" customHeight="1" thickBot="1" x14ac:dyDescent="0.25">
      <c r="A131" s="173">
        <f t="shared" si="21"/>
        <v>0</v>
      </c>
      <c r="B131" s="174">
        <f t="shared" si="21"/>
        <v>0</v>
      </c>
      <c r="C131" s="185">
        <f t="shared" si="21"/>
        <v>0</v>
      </c>
      <c r="D131" s="186" t="str">
        <f t="shared" si="21"/>
        <v>C</v>
      </c>
      <c r="E131" s="187">
        <f t="shared" si="22"/>
        <v>0</v>
      </c>
      <c r="F131" s="188">
        <f t="shared" si="23"/>
        <v>0</v>
      </c>
      <c r="G131" s="188">
        <f t="shared" si="24"/>
        <v>0</v>
      </c>
      <c r="H131" s="189">
        <f t="shared" si="25"/>
        <v>0</v>
      </c>
      <c r="I131" s="188">
        <f t="shared" si="26"/>
        <v>0</v>
      </c>
      <c r="J131" s="190">
        <f t="shared" si="27"/>
        <v>0</v>
      </c>
      <c r="K131" s="188">
        <f t="shared" si="28"/>
        <v>0</v>
      </c>
      <c r="L131" s="188">
        <f t="shared" si="29"/>
        <v>0</v>
      </c>
      <c r="M131" s="189">
        <f t="shared" si="30"/>
        <v>0</v>
      </c>
      <c r="N131" s="191">
        <f t="shared" si="31"/>
        <v>0</v>
      </c>
      <c r="O131" s="192">
        <f t="shared" si="32"/>
        <v>0</v>
      </c>
      <c r="P131" s="189">
        <f t="shared" si="33"/>
        <v>0</v>
      </c>
      <c r="Q131" s="191">
        <f t="shared" si="34"/>
        <v>0</v>
      </c>
      <c r="R131" s="193">
        <f t="shared" si="35"/>
        <v>0</v>
      </c>
      <c r="S131" s="180" t="str">
        <f t="shared" si="36"/>
        <v>C</v>
      </c>
      <c r="T131" s="194">
        <f t="shared" si="37"/>
        <v>0</v>
      </c>
      <c r="U131" s="182" t="str">
        <f t="shared" si="38"/>
        <v>C</v>
      </c>
      <c r="V131" s="193">
        <f t="shared" si="39"/>
        <v>0</v>
      </c>
      <c r="W131" s="194">
        <f t="shared" si="40"/>
        <v>0</v>
      </c>
      <c r="X131" s="194">
        <f t="shared" si="41"/>
        <v>0</v>
      </c>
      <c r="Y131" s="195">
        <f t="shared" si="42"/>
        <v>0</v>
      </c>
      <c r="Z131" s="196">
        <f t="shared" si="43"/>
        <v>0</v>
      </c>
      <c r="AA131" s="61"/>
    </row>
    <row r="132" spans="1:27" ht="14.25" customHeight="1" thickBot="1" x14ac:dyDescent="0.25">
      <c r="A132" s="410" t="s">
        <v>45</v>
      </c>
      <c r="B132" s="431"/>
      <c r="C132" s="28"/>
      <c r="D132" s="29"/>
      <c r="E132" s="120" t="e">
        <f>E66</f>
        <v>#DIV/0!</v>
      </c>
      <c r="F132" s="121" t="e">
        <f t="shared" ref="F132:Z132" si="44">F66</f>
        <v>#DIV/0!</v>
      </c>
      <c r="G132" s="121" t="e">
        <f t="shared" si="44"/>
        <v>#DIV/0!</v>
      </c>
      <c r="H132" s="121" t="e">
        <f t="shared" si="44"/>
        <v>#DIV/0!</v>
      </c>
      <c r="I132" s="121" t="e">
        <f t="shared" si="44"/>
        <v>#DIV/0!</v>
      </c>
      <c r="J132" s="121" t="e">
        <f t="shared" si="44"/>
        <v>#DIV/0!</v>
      </c>
      <c r="K132" s="121" t="e">
        <f t="shared" si="44"/>
        <v>#DIV/0!</v>
      </c>
      <c r="L132" s="121" t="e">
        <f t="shared" si="44"/>
        <v>#DIV/0!</v>
      </c>
      <c r="M132" s="127" t="e">
        <f t="shared" si="44"/>
        <v>#DIV/0!</v>
      </c>
      <c r="N132" s="122" t="e">
        <f t="shared" si="44"/>
        <v>#DIV/0!</v>
      </c>
      <c r="O132" s="128" t="e">
        <f t="shared" si="44"/>
        <v>#DIV/0!</v>
      </c>
      <c r="P132" s="121" t="e">
        <f t="shared" si="44"/>
        <v>#DIV/0!</v>
      </c>
      <c r="Q132" s="122" t="e">
        <f t="shared" si="44"/>
        <v>#DIV/0!</v>
      </c>
      <c r="R132" s="129" t="e">
        <f t="shared" si="44"/>
        <v>#DIV/0!</v>
      </c>
      <c r="S132" s="130"/>
      <c r="T132" s="130" t="e">
        <f t="shared" si="44"/>
        <v>#DIV/0!</v>
      </c>
      <c r="U132" s="131"/>
      <c r="V132" s="129" t="e">
        <f t="shared" si="44"/>
        <v>#DIV/0!</v>
      </c>
      <c r="W132" s="130" t="e">
        <f t="shared" si="44"/>
        <v>#DIV/0!</v>
      </c>
      <c r="X132" s="130" t="e">
        <f t="shared" si="44"/>
        <v>#DIV/0!</v>
      </c>
      <c r="Y132" s="131" t="e">
        <f t="shared" si="44"/>
        <v>#DIV/0!</v>
      </c>
      <c r="Z132" s="132" t="e">
        <f t="shared" si="44"/>
        <v>#DIV/0!</v>
      </c>
      <c r="AA132" s="62"/>
    </row>
    <row r="133" spans="1:27" ht="13.8" thickBot="1" x14ac:dyDescent="0.25">
      <c r="A133" s="410" t="s">
        <v>72</v>
      </c>
      <c r="B133" s="411"/>
      <c r="C133" s="66"/>
      <c r="D133" s="29"/>
      <c r="E133" s="96">
        <f>E67</f>
        <v>57.5</v>
      </c>
      <c r="F133" s="96">
        <f t="shared" ref="F133:R133" si="45">F67</f>
        <v>55.2</v>
      </c>
      <c r="G133" s="96">
        <f t="shared" si="45"/>
        <v>66.5</v>
      </c>
      <c r="H133" s="96">
        <f t="shared" si="45"/>
        <v>71</v>
      </c>
      <c r="I133" s="96">
        <f t="shared" si="45"/>
        <v>47.6</v>
      </c>
      <c r="J133" s="96">
        <f t="shared" si="45"/>
        <v>42.4</v>
      </c>
      <c r="K133" s="96">
        <f t="shared" si="45"/>
        <v>65.5</v>
      </c>
      <c r="L133" s="96">
        <f t="shared" si="45"/>
        <v>57.9</v>
      </c>
      <c r="M133" s="96">
        <f t="shared" si="45"/>
        <v>86.3</v>
      </c>
      <c r="N133" s="123">
        <f t="shared" si="45"/>
        <v>63.1</v>
      </c>
      <c r="O133" s="99">
        <f t="shared" si="45"/>
        <v>43.5</v>
      </c>
      <c r="P133" s="97">
        <f t="shared" si="45"/>
        <v>48.7</v>
      </c>
      <c r="Q133" s="119">
        <f t="shared" si="45"/>
        <v>55.2</v>
      </c>
      <c r="R133" s="96">
        <f t="shared" si="45"/>
        <v>62.5</v>
      </c>
      <c r="S133" s="96"/>
      <c r="T133" s="96">
        <f>T67</f>
        <v>50</v>
      </c>
      <c r="U133" s="123"/>
      <c r="V133" s="99">
        <f>V67</f>
        <v>53.1</v>
      </c>
      <c r="W133" s="97">
        <f>W67</f>
        <v>56.2</v>
      </c>
      <c r="X133" s="97">
        <f>X67</f>
        <v>60.1</v>
      </c>
      <c r="Y133" s="119">
        <f>Y67</f>
        <v>65</v>
      </c>
      <c r="Z133" s="100">
        <f>Z67</f>
        <v>59</v>
      </c>
    </row>
    <row r="134" spans="1:27" ht="13.8" thickBot="1" x14ac:dyDescent="0.25">
      <c r="A134" s="410" t="s">
        <v>73</v>
      </c>
      <c r="B134" s="411"/>
      <c r="C134" s="66"/>
      <c r="D134" s="29"/>
      <c r="E134" s="204" t="e">
        <f>E66-E67</f>
        <v>#DIV/0!</v>
      </c>
      <c r="F134" s="205" t="e">
        <f t="shared" ref="F134:Z134" si="46">F66-F67</f>
        <v>#DIV/0!</v>
      </c>
      <c r="G134" s="205" t="e">
        <f t="shared" si="46"/>
        <v>#DIV/0!</v>
      </c>
      <c r="H134" s="205" t="e">
        <f t="shared" si="46"/>
        <v>#DIV/0!</v>
      </c>
      <c r="I134" s="205" t="e">
        <f t="shared" si="46"/>
        <v>#DIV/0!</v>
      </c>
      <c r="J134" s="205" t="e">
        <f t="shared" si="46"/>
        <v>#DIV/0!</v>
      </c>
      <c r="K134" s="205" t="e">
        <f t="shared" si="46"/>
        <v>#DIV/0!</v>
      </c>
      <c r="L134" s="205" t="e">
        <f t="shared" si="46"/>
        <v>#DIV/0!</v>
      </c>
      <c r="M134" s="205" t="e">
        <f t="shared" si="46"/>
        <v>#DIV/0!</v>
      </c>
      <c r="N134" s="206" t="e">
        <f t="shared" si="46"/>
        <v>#DIV/0!</v>
      </c>
      <c r="O134" s="204" t="e">
        <f t="shared" si="46"/>
        <v>#DIV/0!</v>
      </c>
      <c r="P134" s="205" t="e">
        <f t="shared" si="46"/>
        <v>#DIV/0!</v>
      </c>
      <c r="Q134" s="206" t="e">
        <f t="shared" si="46"/>
        <v>#DIV/0!</v>
      </c>
      <c r="R134" s="204" t="e">
        <f t="shared" si="46"/>
        <v>#DIV/0!</v>
      </c>
      <c r="S134" s="205"/>
      <c r="T134" s="205" t="e">
        <f t="shared" si="46"/>
        <v>#DIV/0!</v>
      </c>
      <c r="U134" s="206"/>
      <c r="V134" s="204" t="e">
        <f t="shared" si="46"/>
        <v>#DIV/0!</v>
      </c>
      <c r="W134" s="205" t="e">
        <f t="shared" si="46"/>
        <v>#DIV/0!</v>
      </c>
      <c r="X134" s="205" t="e">
        <f t="shared" si="46"/>
        <v>#DIV/0!</v>
      </c>
      <c r="Y134" s="206" t="e">
        <f t="shared" si="46"/>
        <v>#DIV/0!</v>
      </c>
      <c r="Z134" s="207" t="e">
        <f t="shared" si="46"/>
        <v>#DIV/0!</v>
      </c>
    </row>
    <row r="135" spans="1:27" x14ac:dyDescent="0.2">
      <c r="A135" s="65"/>
      <c r="B135" s="65"/>
      <c r="C135" s="412" t="s">
        <v>75</v>
      </c>
      <c r="D135" s="412"/>
      <c r="E135" s="412"/>
      <c r="F135" s="412"/>
      <c r="G135" s="412"/>
      <c r="H135" s="412"/>
      <c r="I135" s="412"/>
      <c r="J135" s="412"/>
      <c r="K135" s="412"/>
      <c r="L135" s="412"/>
      <c r="M135" s="412"/>
      <c r="N135" s="412"/>
      <c r="O135" s="412"/>
      <c r="P135" s="412"/>
      <c r="Q135" s="412"/>
      <c r="R135" s="412"/>
      <c r="S135" s="65"/>
      <c r="T135" s="65"/>
      <c r="U135" s="65"/>
      <c r="V135" s="65"/>
      <c r="W135" s="65"/>
      <c r="X135" s="65"/>
      <c r="Y135" s="65"/>
      <c r="Z135" s="65"/>
      <c r="AA135" s="65"/>
    </row>
  </sheetData>
  <mergeCells count="116">
    <mergeCell ref="O86:O87"/>
    <mergeCell ref="P86:P87"/>
    <mergeCell ref="Q86:Q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C2:Q4"/>
    <mergeCell ref="E8:Q10"/>
    <mergeCell ref="T10:Z11"/>
    <mergeCell ref="Y13:Y22"/>
    <mergeCell ref="S13:S22"/>
    <mergeCell ref="U13:U22"/>
    <mergeCell ref="V13:V22"/>
    <mergeCell ref="W13:W22"/>
    <mergeCell ref="X13:X22"/>
    <mergeCell ref="T6:Z7"/>
    <mergeCell ref="T8:Z9"/>
    <mergeCell ref="Z13:Z22"/>
    <mergeCell ref="E18:E19"/>
    <mergeCell ref="F18:F19"/>
    <mergeCell ref="G18:G19"/>
    <mergeCell ref="H18:H19"/>
    <mergeCell ref="I18:I19"/>
    <mergeCell ref="J18:J19"/>
    <mergeCell ref="K18:K19"/>
    <mergeCell ref="L18:L19"/>
    <mergeCell ref="O13:Q14"/>
    <mergeCell ref="C14:C22"/>
    <mergeCell ref="R14:R22"/>
    <mergeCell ref="M18:M19"/>
    <mergeCell ref="Y81:Y90"/>
    <mergeCell ref="Z81:Z90"/>
    <mergeCell ref="AA64:AA67"/>
    <mergeCell ref="AA13:AA22"/>
    <mergeCell ref="A133:B133"/>
    <mergeCell ref="A134:B134"/>
    <mergeCell ref="C135:R135"/>
    <mergeCell ref="A67:B67"/>
    <mergeCell ref="A64:B64"/>
    <mergeCell ref="A65:B65"/>
    <mergeCell ref="A66:B66"/>
    <mergeCell ref="O81:Q82"/>
    <mergeCell ref="D13:D22"/>
    <mergeCell ref="A132:B132"/>
    <mergeCell ref="C76:R78"/>
    <mergeCell ref="A81:A91"/>
    <mergeCell ref="B81:B91"/>
    <mergeCell ref="C70:Q72"/>
    <mergeCell ref="D81:D90"/>
    <mergeCell ref="C82:C90"/>
    <mergeCell ref="R82:R90"/>
    <mergeCell ref="A13:A23"/>
    <mergeCell ref="B13:B23"/>
    <mergeCell ref="E13:N14"/>
    <mergeCell ref="N18:N19"/>
    <mergeCell ref="O18:O19"/>
    <mergeCell ref="P18:P19"/>
    <mergeCell ref="Q18:Q19"/>
    <mergeCell ref="E86:E87"/>
    <mergeCell ref="AH2:AR4"/>
    <mergeCell ref="AD4:AD5"/>
    <mergeCell ref="AE4:AF5"/>
    <mergeCell ref="AD6:AD9"/>
    <mergeCell ref="AE6:AF9"/>
    <mergeCell ref="AP7:AU8"/>
    <mergeCell ref="S81:S90"/>
    <mergeCell ref="U81:U90"/>
    <mergeCell ref="E81:N82"/>
    <mergeCell ref="T74:Z75"/>
    <mergeCell ref="T76:Z77"/>
    <mergeCell ref="T78:Z79"/>
    <mergeCell ref="V81:V90"/>
    <mergeCell ref="W81:W90"/>
    <mergeCell ref="X81:X90"/>
    <mergeCell ref="T82:T90"/>
    <mergeCell ref="T14:T22"/>
    <mergeCell ref="AC22:AC23"/>
    <mergeCell ref="AD22:AD23"/>
    <mergeCell ref="AE22:AE23"/>
    <mergeCell ref="AF22:AF23"/>
    <mergeCell ref="AH22:AI23"/>
    <mergeCell ref="AG11:AN13"/>
    <mergeCell ref="AP11:AU12"/>
    <mergeCell ref="AD19:AE20"/>
    <mergeCell ref="AX19:AZ20"/>
    <mergeCell ref="AH20:AI21"/>
    <mergeCell ref="AJ20:AK21"/>
    <mergeCell ref="BA22:BA23"/>
    <mergeCell ref="BC24:BE24"/>
    <mergeCell ref="AH25:AI25"/>
    <mergeCell ref="AH26:AI26"/>
    <mergeCell ref="AK28:AL28"/>
    <mergeCell ref="AO28:AP28"/>
    <mergeCell ref="AJ22:AK23"/>
    <mergeCell ref="AW22:AW23"/>
    <mergeCell ref="AX22:AX23"/>
    <mergeCell ref="AY22:AY23"/>
    <mergeCell ref="AZ22:AZ23"/>
    <mergeCell ref="AK32:AL32"/>
    <mergeCell ref="AO32:AR32"/>
    <mergeCell ref="AH35:AJ35"/>
    <mergeCell ref="BC41:BJ43"/>
    <mergeCell ref="AC65:AF67"/>
    <mergeCell ref="AK29:AL29"/>
    <mergeCell ref="AO29:AP29"/>
    <mergeCell ref="AK30:AL30"/>
    <mergeCell ref="AO30:AP30"/>
    <mergeCell ref="AK31:AL31"/>
    <mergeCell ref="AO31:AP31"/>
    <mergeCell ref="AW65:BA66"/>
  </mergeCells>
  <phoneticPr fontId="1"/>
  <pageMargins left="0.31496062992125984" right="0.11811023622047245" top="0.31496062992125984" bottom="0.2755905511811023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135"/>
  <sheetViews>
    <sheetView tabSelected="1" view="pageLayout" topLeftCell="AD49" zoomScale="115" zoomScaleNormal="115" zoomScalePageLayoutView="115" workbookViewId="0">
      <selection activeCell="AV65" sqref="AV65:AZ66"/>
    </sheetView>
  </sheetViews>
  <sheetFormatPr defaultRowHeight="13.2" x14ac:dyDescent="0.2"/>
  <cols>
    <col min="1" max="1" width="3.109375" customWidth="1"/>
    <col min="2" max="2" width="12.44140625" customWidth="1"/>
    <col min="3" max="3" width="4.21875" customWidth="1"/>
    <col min="4" max="4" width="2.21875" customWidth="1"/>
    <col min="5" max="16" width="3.109375" customWidth="1"/>
    <col min="17" max="17" width="4.109375" customWidth="1"/>
    <col min="18" max="18" width="2.21875" customWidth="1"/>
    <col min="19" max="19" width="4.109375" customWidth="1"/>
    <col min="20" max="20" width="2.21875" customWidth="1"/>
    <col min="21" max="24" width="4.109375" customWidth="1"/>
    <col min="25" max="25" width="4.33203125" style="54" customWidth="1"/>
    <col min="26" max="26" width="4.109375" style="54" customWidth="1"/>
    <col min="27" max="27" width="3.88671875" customWidth="1"/>
    <col min="28" max="28" width="3.6640625" style="54" customWidth="1"/>
    <col min="29" max="29" width="10.88671875" style="54" customWidth="1"/>
    <col min="30" max="31" width="5.88671875" style="54" customWidth="1"/>
    <col min="32" max="32" width="4" style="54" customWidth="1"/>
    <col min="33" max="33" width="6.88671875" customWidth="1"/>
    <col min="34" max="44" width="4.21875" customWidth="1"/>
    <col min="45" max="46" width="4.77734375" customWidth="1"/>
    <col min="47" max="47" width="2.44140625" customWidth="1"/>
    <col min="48" max="48" width="3.77734375" customWidth="1"/>
    <col min="49" max="49" width="9.6640625" customWidth="1"/>
    <col min="50" max="51" width="6.21875" customWidth="1"/>
    <col min="52" max="52" width="9.88671875" customWidth="1"/>
    <col min="53" max="53" width="2.6640625" customWidth="1"/>
    <col min="55" max="55" width="7.77734375" customWidth="1"/>
    <col min="56" max="56" width="6.44140625" customWidth="1"/>
    <col min="57" max="57" width="7.109375" customWidth="1"/>
    <col min="58" max="58" width="6.88671875" customWidth="1"/>
    <col min="59" max="59" width="6.44140625" customWidth="1"/>
  </cols>
  <sheetData>
    <row r="1" spans="1:54" ht="7.5" customHeight="1" x14ac:dyDescent="0.2"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V1" s="54"/>
      <c r="AW1" s="212"/>
      <c r="AX1" s="54"/>
      <c r="AY1" s="54"/>
      <c r="AZ1" s="54"/>
    </row>
    <row r="2" spans="1:54" ht="7.5" customHeight="1" x14ac:dyDescent="0.2">
      <c r="B2" s="24" t="s">
        <v>9</v>
      </c>
      <c r="C2" s="384" t="s">
        <v>10</v>
      </c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24"/>
      <c r="Q2" s="24"/>
      <c r="AA2" s="63"/>
      <c r="AB2" s="63"/>
      <c r="AC2" s="63"/>
      <c r="AD2" s="63"/>
      <c r="AE2" s="213"/>
      <c r="AF2" s="63"/>
      <c r="AG2" s="320" t="s">
        <v>76</v>
      </c>
      <c r="AH2" s="320"/>
      <c r="AI2" s="320"/>
      <c r="AJ2" s="320"/>
      <c r="AK2" s="320"/>
      <c r="AL2" s="320"/>
      <c r="AM2" s="320"/>
      <c r="AN2" s="320"/>
      <c r="AO2" s="320"/>
      <c r="AP2" s="320"/>
      <c r="AQ2" s="320"/>
      <c r="AR2" s="214"/>
      <c r="AV2" s="54"/>
      <c r="AW2" s="212"/>
      <c r="AX2" s="54"/>
      <c r="AY2" s="54"/>
      <c r="AZ2" s="54"/>
    </row>
    <row r="3" spans="1:54" ht="7.5" customHeight="1" x14ac:dyDescent="0.2">
      <c r="B3" s="2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24"/>
      <c r="Q3" s="24"/>
      <c r="AA3" s="63"/>
      <c r="AB3" s="63"/>
      <c r="AC3" s="63"/>
      <c r="AD3" s="63"/>
      <c r="AE3" s="63"/>
      <c r="AF3" s="63"/>
      <c r="AG3" s="320"/>
      <c r="AH3" s="320"/>
      <c r="AI3" s="320"/>
      <c r="AJ3" s="320"/>
      <c r="AK3" s="320"/>
      <c r="AL3" s="320"/>
      <c r="AM3" s="320"/>
      <c r="AN3" s="320"/>
      <c r="AO3" s="320"/>
      <c r="AP3" s="320"/>
      <c r="AQ3" s="320"/>
      <c r="AR3" s="214"/>
      <c r="AV3" s="54"/>
      <c r="AW3" s="212"/>
      <c r="AX3" s="54"/>
      <c r="AY3" s="54"/>
      <c r="AZ3" s="54"/>
    </row>
    <row r="4" spans="1:54" ht="7.5" customHeight="1" x14ac:dyDescent="0.2">
      <c r="B4" s="2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24"/>
      <c r="Q4" s="24"/>
      <c r="AA4" s="63"/>
      <c r="AB4" s="63"/>
      <c r="AC4" s="321" t="s">
        <v>77</v>
      </c>
      <c r="AD4" s="323" t="s">
        <v>78</v>
      </c>
      <c r="AE4" s="324"/>
      <c r="AG4" s="320"/>
      <c r="AH4" s="320"/>
      <c r="AI4" s="320"/>
      <c r="AJ4" s="320"/>
      <c r="AK4" s="320"/>
      <c r="AL4" s="320"/>
      <c r="AM4" s="320"/>
      <c r="AN4" s="320"/>
      <c r="AO4" s="320"/>
      <c r="AP4" s="320"/>
      <c r="AQ4" s="320"/>
      <c r="AR4" s="214"/>
      <c r="AV4" s="54"/>
      <c r="AW4" s="212"/>
      <c r="AX4" s="54"/>
      <c r="AY4" s="54"/>
      <c r="AZ4" s="54"/>
    </row>
    <row r="5" spans="1:54" ht="7.5" customHeight="1" x14ac:dyDescent="0.2">
      <c r="AA5" s="63"/>
      <c r="AB5" s="63"/>
      <c r="AC5" s="322"/>
      <c r="AD5" s="325"/>
      <c r="AE5" s="326"/>
      <c r="AG5" s="63"/>
      <c r="AH5" s="63"/>
      <c r="AI5" s="63"/>
      <c r="AJ5" s="63"/>
      <c r="AK5" s="63"/>
      <c r="AL5" s="63"/>
      <c r="AM5" s="63"/>
      <c r="AV5" s="54"/>
      <c r="AW5" s="212"/>
      <c r="AX5" s="54"/>
      <c r="AY5" s="54"/>
      <c r="AZ5" s="54"/>
    </row>
    <row r="6" spans="1:54" ht="7.5" customHeight="1" x14ac:dyDescent="0.2">
      <c r="P6" s="10"/>
      <c r="S6" s="385" t="s">
        <v>15</v>
      </c>
      <c r="T6" s="385"/>
      <c r="U6" s="385"/>
      <c r="V6" s="385"/>
      <c r="W6" s="385"/>
      <c r="X6" s="385"/>
      <c r="Y6" s="385"/>
      <c r="Z6" s="55"/>
      <c r="AA6" s="63"/>
      <c r="AB6" s="63"/>
      <c r="AC6" s="321"/>
      <c r="AD6" s="323"/>
      <c r="AE6" s="324"/>
      <c r="AG6" s="63"/>
      <c r="AH6" s="63"/>
      <c r="AI6" s="63"/>
      <c r="AJ6" s="63"/>
      <c r="AK6" s="63"/>
      <c r="AL6" s="63"/>
      <c r="AM6" s="63"/>
      <c r="AV6" s="54"/>
      <c r="AW6" s="212"/>
      <c r="AX6" s="54"/>
    </row>
    <row r="7" spans="1:54" ht="7.5" customHeight="1" x14ac:dyDescent="0.2">
      <c r="S7" s="385"/>
      <c r="T7" s="385"/>
      <c r="U7" s="385"/>
      <c r="V7" s="385"/>
      <c r="W7" s="385"/>
      <c r="X7" s="385"/>
      <c r="Y7" s="385"/>
      <c r="Z7" s="55"/>
      <c r="AA7" s="63"/>
      <c r="AB7" s="63"/>
      <c r="AC7" s="327"/>
      <c r="AD7" s="328"/>
      <c r="AE7" s="329"/>
      <c r="AG7" s="63"/>
      <c r="AH7" s="63"/>
      <c r="AI7" s="63"/>
      <c r="AJ7" s="63"/>
      <c r="AK7" s="63"/>
      <c r="AL7" s="63"/>
      <c r="AM7" s="63"/>
      <c r="AO7" s="330" t="s">
        <v>79</v>
      </c>
      <c r="AP7" s="330"/>
      <c r="AQ7" s="330"/>
      <c r="AR7" s="330"/>
      <c r="AS7" s="330"/>
      <c r="AT7" s="330"/>
      <c r="AV7" s="54"/>
      <c r="AW7" s="212"/>
      <c r="AX7" s="54"/>
    </row>
    <row r="8" spans="1:54" ht="8.25" customHeight="1" x14ac:dyDescent="0.2">
      <c r="E8" s="451" t="s">
        <v>5</v>
      </c>
      <c r="F8" s="451"/>
      <c r="G8" s="451"/>
      <c r="H8" s="451"/>
      <c r="I8" s="451"/>
      <c r="J8" s="451"/>
      <c r="K8" s="451"/>
      <c r="L8" s="451"/>
      <c r="M8" s="451"/>
      <c r="N8" s="451"/>
      <c r="O8" s="451"/>
      <c r="P8" s="451"/>
      <c r="Q8" s="451"/>
      <c r="R8" s="11"/>
      <c r="S8" s="386" t="s">
        <v>43</v>
      </c>
      <c r="T8" s="386"/>
      <c r="U8" s="386"/>
      <c r="V8" s="386"/>
      <c r="W8" s="386"/>
      <c r="X8" s="386"/>
      <c r="Y8" s="386"/>
      <c r="Z8" s="56"/>
      <c r="AA8" s="63"/>
      <c r="AB8" s="63"/>
      <c r="AC8" s="327"/>
      <c r="AD8" s="328"/>
      <c r="AE8" s="329"/>
      <c r="AG8" s="63"/>
      <c r="AH8" s="63"/>
      <c r="AI8" s="63"/>
      <c r="AJ8" s="63"/>
      <c r="AK8" s="63"/>
      <c r="AL8" s="63"/>
      <c r="AM8" s="63"/>
      <c r="AO8" s="330"/>
      <c r="AP8" s="330"/>
      <c r="AQ8" s="330"/>
      <c r="AR8" s="330"/>
      <c r="AS8" s="330"/>
      <c r="AT8" s="330"/>
      <c r="AV8" s="54"/>
      <c r="AW8" s="212"/>
      <c r="AX8" s="54"/>
      <c r="AY8" s="215"/>
      <c r="AZ8" s="215"/>
      <c r="BA8" s="216"/>
      <c r="BB8" s="216"/>
    </row>
    <row r="9" spans="1:54" ht="8.25" customHeight="1" x14ac:dyDescent="0.2"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451"/>
      <c r="Q9" s="451"/>
      <c r="R9" s="11"/>
      <c r="S9" s="386"/>
      <c r="T9" s="386"/>
      <c r="U9" s="386"/>
      <c r="V9" s="386"/>
      <c r="W9" s="386"/>
      <c r="X9" s="386"/>
      <c r="Y9" s="386"/>
      <c r="Z9" s="56"/>
      <c r="AA9" s="63"/>
      <c r="AB9" s="63"/>
      <c r="AC9" s="322"/>
      <c r="AD9" s="325"/>
      <c r="AE9" s="326"/>
      <c r="AV9" s="54"/>
      <c r="AW9" s="212"/>
      <c r="AX9" s="54"/>
      <c r="AY9" s="216"/>
      <c r="AZ9" s="216"/>
      <c r="BA9" s="216"/>
      <c r="BB9" s="216"/>
    </row>
    <row r="10" spans="1:54" ht="8.25" customHeight="1" x14ac:dyDescent="0.2">
      <c r="E10" s="451"/>
      <c r="F10" s="451"/>
      <c r="G10" s="451"/>
      <c r="H10" s="451"/>
      <c r="I10" s="451"/>
      <c r="J10" s="451"/>
      <c r="K10" s="451"/>
      <c r="L10" s="451"/>
      <c r="M10" s="451"/>
      <c r="N10" s="451"/>
      <c r="O10" s="451"/>
      <c r="P10" s="451"/>
      <c r="Q10" s="451"/>
      <c r="R10" s="11"/>
      <c r="S10" s="386" t="s">
        <v>7</v>
      </c>
      <c r="T10" s="387"/>
      <c r="U10" s="387"/>
      <c r="V10" s="387"/>
      <c r="W10" s="387"/>
      <c r="X10" s="387"/>
      <c r="Y10" s="387"/>
      <c r="Z10" s="57"/>
      <c r="AA10" s="63"/>
      <c r="AB10" s="63"/>
      <c r="AC10" s="63"/>
      <c r="AD10" s="63"/>
      <c r="AE10" s="63"/>
      <c r="AF10" s="63"/>
      <c r="AV10" s="54"/>
      <c r="AW10" s="212"/>
      <c r="AX10" s="54"/>
    </row>
    <row r="11" spans="1:54" ht="8.25" customHeight="1" x14ac:dyDescent="0.2">
      <c r="P11" s="11"/>
      <c r="Q11" s="11"/>
      <c r="R11" s="11"/>
      <c r="S11" s="387"/>
      <c r="T11" s="387"/>
      <c r="U11" s="387"/>
      <c r="V11" s="387"/>
      <c r="W11" s="387"/>
      <c r="X11" s="387"/>
      <c r="Y11" s="387"/>
      <c r="Z11" s="57"/>
      <c r="AA11" s="63"/>
      <c r="AB11" s="63"/>
      <c r="AC11" s="63"/>
      <c r="AD11" s="63"/>
      <c r="AE11" s="63"/>
      <c r="AF11" s="372" t="s">
        <v>80</v>
      </c>
      <c r="AG11" s="372"/>
      <c r="AH11" s="372"/>
      <c r="AI11" s="372"/>
      <c r="AJ11" s="372"/>
      <c r="AK11" s="372"/>
      <c r="AL11" s="372"/>
      <c r="AM11" s="372"/>
      <c r="AN11" s="217"/>
      <c r="AO11" s="330" t="s">
        <v>81</v>
      </c>
      <c r="AP11" s="330"/>
      <c r="AQ11" s="330"/>
      <c r="AR11" s="330"/>
      <c r="AS11" s="330"/>
      <c r="AT11" s="330"/>
      <c r="AV11" s="54"/>
      <c r="AW11" s="212"/>
      <c r="AX11" s="54"/>
    </row>
    <row r="12" spans="1:54" ht="8.25" customHeight="1" thickBot="1" x14ac:dyDescent="0.25">
      <c r="B12" s="1"/>
      <c r="AA12" s="63"/>
      <c r="AB12" s="63"/>
      <c r="AC12" s="63"/>
      <c r="AD12" s="63"/>
      <c r="AE12" s="63"/>
      <c r="AF12" s="372"/>
      <c r="AG12" s="372"/>
      <c r="AH12" s="372"/>
      <c r="AI12" s="372"/>
      <c r="AJ12" s="372"/>
      <c r="AK12" s="372"/>
      <c r="AL12" s="372"/>
      <c r="AM12" s="372"/>
      <c r="AN12" s="217"/>
      <c r="AO12" s="330"/>
      <c r="AP12" s="330"/>
      <c r="AQ12" s="330"/>
      <c r="AR12" s="330"/>
      <c r="AS12" s="330"/>
      <c r="AT12" s="330"/>
      <c r="AV12" s="54"/>
      <c r="AW12" s="212"/>
      <c r="AX12" s="54"/>
      <c r="AY12" s="54"/>
      <c r="AZ12" s="54"/>
    </row>
    <row r="13" spans="1:54" ht="10.5" customHeight="1" x14ac:dyDescent="0.2">
      <c r="A13" s="416" t="s">
        <v>4</v>
      </c>
      <c r="B13" s="413" t="s">
        <v>21</v>
      </c>
      <c r="C13" s="14">
        <v>1</v>
      </c>
      <c r="D13" s="391" t="s">
        <v>23</v>
      </c>
      <c r="E13" s="402" t="s">
        <v>8</v>
      </c>
      <c r="F13" s="403"/>
      <c r="G13" s="403"/>
      <c r="H13" s="403"/>
      <c r="I13" s="403"/>
      <c r="J13" s="403"/>
      <c r="K13" s="403"/>
      <c r="L13" s="418"/>
      <c r="M13" s="402" t="s">
        <v>3</v>
      </c>
      <c r="N13" s="403"/>
      <c r="O13" s="403"/>
      <c r="P13" s="403"/>
      <c r="Q13" s="13">
        <v>2</v>
      </c>
      <c r="R13" s="396" t="s">
        <v>25</v>
      </c>
      <c r="S13" s="12">
        <v>3</v>
      </c>
      <c r="T13" s="381" t="s">
        <v>27</v>
      </c>
      <c r="U13" s="448" t="s">
        <v>42</v>
      </c>
      <c r="V13" s="350" t="s">
        <v>39</v>
      </c>
      <c r="W13" s="350" t="s">
        <v>40</v>
      </c>
      <c r="X13" s="407" t="s">
        <v>41</v>
      </c>
      <c r="Y13" s="369" t="s">
        <v>11</v>
      </c>
      <c r="Z13" s="369" t="s">
        <v>66</v>
      </c>
      <c r="AA13" s="63"/>
      <c r="AB13" s="63"/>
      <c r="AC13" s="63"/>
      <c r="AD13" s="63"/>
      <c r="AE13" s="63"/>
      <c r="AF13" s="372"/>
      <c r="AG13" s="372"/>
      <c r="AH13" s="372"/>
      <c r="AI13" s="372"/>
      <c r="AJ13" s="372"/>
      <c r="AK13" s="372"/>
      <c r="AL13" s="372"/>
      <c r="AM13" s="372"/>
      <c r="AN13" s="217"/>
      <c r="AV13" s="54"/>
      <c r="AW13" s="212"/>
      <c r="AX13" s="54"/>
      <c r="AY13" s="54"/>
      <c r="AZ13" s="54"/>
    </row>
    <row r="14" spans="1:54" ht="10.5" customHeight="1" x14ac:dyDescent="0.2">
      <c r="A14" s="417"/>
      <c r="B14" s="414"/>
      <c r="C14" s="388" t="s">
        <v>22</v>
      </c>
      <c r="D14" s="392"/>
      <c r="E14" s="404"/>
      <c r="F14" s="405"/>
      <c r="G14" s="405"/>
      <c r="H14" s="405"/>
      <c r="I14" s="405"/>
      <c r="J14" s="405"/>
      <c r="K14" s="405"/>
      <c r="L14" s="406"/>
      <c r="M14" s="404"/>
      <c r="N14" s="405"/>
      <c r="O14" s="405"/>
      <c r="P14" s="406"/>
      <c r="Q14" s="394" t="s">
        <v>24</v>
      </c>
      <c r="R14" s="397"/>
      <c r="S14" s="399" t="s">
        <v>26</v>
      </c>
      <c r="T14" s="382"/>
      <c r="U14" s="449"/>
      <c r="V14" s="437"/>
      <c r="W14" s="437"/>
      <c r="X14" s="446"/>
      <c r="Y14" s="370"/>
      <c r="Z14" s="370"/>
      <c r="AA14" s="63"/>
      <c r="AB14" s="63"/>
      <c r="AE14" s="63"/>
      <c r="AF14" s="63"/>
    </row>
    <row r="15" spans="1:54" ht="10.5" customHeight="1" x14ac:dyDescent="0.2">
      <c r="A15" s="417"/>
      <c r="B15" s="414"/>
      <c r="C15" s="389"/>
      <c r="D15" s="392"/>
      <c r="E15" s="292"/>
      <c r="F15" s="289"/>
      <c r="G15" s="289"/>
      <c r="H15" s="286"/>
      <c r="I15" s="289"/>
      <c r="J15" s="290"/>
      <c r="K15" s="290"/>
      <c r="L15" s="287"/>
      <c r="M15" s="292"/>
      <c r="N15" s="290"/>
      <c r="O15" s="290"/>
      <c r="P15" s="307"/>
      <c r="Q15" s="395"/>
      <c r="R15" s="397"/>
      <c r="S15" s="400"/>
      <c r="T15" s="382"/>
      <c r="U15" s="449"/>
      <c r="V15" s="437"/>
      <c r="W15" s="437"/>
      <c r="X15" s="446"/>
      <c r="Y15" s="370"/>
      <c r="Z15" s="370"/>
      <c r="AA15" s="63"/>
      <c r="AF15" s="63"/>
    </row>
    <row r="16" spans="1:54" ht="10.5" customHeight="1" x14ac:dyDescent="0.2">
      <c r="A16" s="417"/>
      <c r="B16" s="414"/>
      <c r="C16" s="389"/>
      <c r="D16" s="392"/>
      <c r="E16" s="293"/>
      <c r="F16" s="290"/>
      <c r="G16" s="290"/>
      <c r="H16" s="287"/>
      <c r="I16" s="290"/>
      <c r="J16" s="290"/>
      <c r="K16" s="290"/>
      <c r="L16" s="287"/>
      <c r="M16" s="293"/>
      <c r="N16" s="290"/>
      <c r="O16" s="290"/>
      <c r="P16" s="307"/>
      <c r="Q16" s="395"/>
      <c r="R16" s="397"/>
      <c r="S16" s="400"/>
      <c r="T16" s="382"/>
      <c r="U16" s="449"/>
      <c r="V16" s="437"/>
      <c r="W16" s="437"/>
      <c r="X16" s="446"/>
      <c r="Y16" s="370"/>
      <c r="Z16" s="370"/>
      <c r="AA16" s="63"/>
      <c r="AF16" s="63"/>
      <c r="AV16" s="54"/>
      <c r="AZ16" s="54"/>
    </row>
    <row r="17" spans="1:59" ht="10.5" customHeight="1" x14ac:dyDescent="0.2">
      <c r="A17" s="417"/>
      <c r="B17" s="414"/>
      <c r="C17" s="389"/>
      <c r="D17" s="392"/>
      <c r="E17" s="293"/>
      <c r="F17" s="290"/>
      <c r="G17" s="290"/>
      <c r="H17" s="287"/>
      <c r="I17" s="290"/>
      <c r="J17" s="290"/>
      <c r="K17" s="290"/>
      <c r="L17" s="287"/>
      <c r="M17" s="293"/>
      <c r="N17" s="290"/>
      <c r="O17" s="290"/>
      <c r="P17" s="307"/>
      <c r="Q17" s="395"/>
      <c r="R17" s="397"/>
      <c r="S17" s="400"/>
      <c r="T17" s="382"/>
      <c r="U17" s="449"/>
      <c r="V17" s="437"/>
      <c r="W17" s="437"/>
      <c r="X17" s="446"/>
      <c r="Y17" s="370"/>
      <c r="Z17" s="370"/>
      <c r="AA17" s="63"/>
      <c r="AB17" s="63"/>
      <c r="AE17" s="63"/>
      <c r="AF17" s="63"/>
      <c r="AG17" s="63"/>
      <c r="AH17" s="218"/>
      <c r="AI17" s="218"/>
      <c r="AJ17" s="218"/>
      <c r="AK17" s="218"/>
      <c r="AL17" s="218"/>
      <c r="AV17" s="54"/>
      <c r="AW17" s="212"/>
      <c r="AX17" s="54"/>
      <c r="AY17" s="54"/>
      <c r="AZ17" s="54"/>
    </row>
    <row r="18" spans="1:59" ht="10.5" customHeight="1" x14ac:dyDescent="0.2">
      <c r="A18" s="417"/>
      <c r="B18" s="414"/>
      <c r="C18" s="389"/>
      <c r="D18" s="392"/>
      <c r="E18" s="348">
        <v>1</v>
      </c>
      <c r="F18" s="351">
        <v>2</v>
      </c>
      <c r="G18" s="351">
        <v>3</v>
      </c>
      <c r="H18" s="351">
        <v>4</v>
      </c>
      <c r="I18" s="351">
        <v>5</v>
      </c>
      <c r="J18" s="351">
        <v>6</v>
      </c>
      <c r="K18" s="351">
        <v>7</v>
      </c>
      <c r="L18" s="432">
        <v>8</v>
      </c>
      <c r="M18" s="348">
        <v>9</v>
      </c>
      <c r="N18" s="351">
        <v>10</v>
      </c>
      <c r="O18" s="351">
        <v>11</v>
      </c>
      <c r="P18" s="432">
        <v>12</v>
      </c>
      <c r="Q18" s="395"/>
      <c r="R18" s="397"/>
      <c r="S18" s="400"/>
      <c r="T18" s="382"/>
      <c r="U18" s="449"/>
      <c r="V18" s="437"/>
      <c r="W18" s="437"/>
      <c r="X18" s="446"/>
      <c r="Y18" s="370"/>
      <c r="Z18" s="370"/>
      <c r="AA18" s="63"/>
      <c r="AB18" s="63"/>
      <c r="AE18" s="63"/>
      <c r="AF18" s="63"/>
      <c r="AG18" s="63"/>
      <c r="AH18" s="218"/>
      <c r="AI18" s="218"/>
      <c r="AJ18" s="218"/>
      <c r="AK18" s="218"/>
      <c r="AL18" s="218"/>
      <c r="AV18" s="54"/>
      <c r="AZ18" s="54"/>
    </row>
    <row r="19" spans="1:59" ht="10.5" customHeight="1" x14ac:dyDescent="0.2">
      <c r="A19" s="417"/>
      <c r="B19" s="414"/>
      <c r="C19" s="389"/>
      <c r="D19" s="392"/>
      <c r="E19" s="348"/>
      <c r="F19" s="430"/>
      <c r="G19" s="430"/>
      <c r="H19" s="430"/>
      <c r="I19" s="430"/>
      <c r="J19" s="430"/>
      <c r="K19" s="430"/>
      <c r="L19" s="428"/>
      <c r="M19" s="348"/>
      <c r="N19" s="430"/>
      <c r="O19" s="430"/>
      <c r="P19" s="428"/>
      <c r="Q19" s="395"/>
      <c r="R19" s="397"/>
      <c r="S19" s="400"/>
      <c r="T19" s="382"/>
      <c r="U19" s="449"/>
      <c r="V19" s="437"/>
      <c r="W19" s="437"/>
      <c r="X19" s="446"/>
      <c r="Y19" s="370"/>
      <c r="Z19" s="370"/>
      <c r="AA19" s="63"/>
      <c r="AB19" s="219" t="s">
        <v>82</v>
      </c>
      <c r="AC19" s="379" t="s">
        <v>117</v>
      </c>
      <c r="AD19" s="380"/>
      <c r="AE19" s="220"/>
      <c r="AF19" s="221"/>
      <c r="AG19" s="222"/>
      <c r="AH19" s="222"/>
      <c r="AI19" s="222"/>
      <c r="AJ19" s="222"/>
      <c r="AK19" s="222"/>
      <c r="AL19" s="223"/>
      <c r="AV19" s="54"/>
      <c r="AW19" s="359" t="s">
        <v>83</v>
      </c>
      <c r="AX19" s="360"/>
      <c r="AY19" s="360"/>
      <c r="AZ19" s="54"/>
    </row>
    <row r="20" spans="1:59" ht="10.5" customHeight="1" x14ac:dyDescent="0.2">
      <c r="A20" s="417"/>
      <c r="B20" s="414"/>
      <c r="C20" s="389"/>
      <c r="D20" s="392"/>
      <c r="E20" s="293"/>
      <c r="F20" s="290"/>
      <c r="G20" s="290"/>
      <c r="H20" s="287"/>
      <c r="I20" s="290"/>
      <c r="J20" s="290"/>
      <c r="K20" s="290"/>
      <c r="L20" s="287"/>
      <c r="M20" s="293"/>
      <c r="N20" s="290"/>
      <c r="O20" s="290"/>
      <c r="P20" s="307"/>
      <c r="Q20" s="395"/>
      <c r="R20" s="397"/>
      <c r="S20" s="400"/>
      <c r="T20" s="382"/>
      <c r="U20" s="449"/>
      <c r="V20" s="437"/>
      <c r="W20" s="437"/>
      <c r="X20" s="446"/>
      <c r="Y20" s="370"/>
      <c r="Z20" s="370"/>
      <c r="AB20" s="219"/>
      <c r="AC20" s="380"/>
      <c r="AD20" s="380"/>
      <c r="AE20" s="220"/>
      <c r="AF20" s="221"/>
      <c r="AG20" s="361" t="s">
        <v>84</v>
      </c>
      <c r="AH20" s="361"/>
      <c r="AI20" s="346" t="e">
        <f>Y66</f>
        <v>#DIV/0!</v>
      </c>
      <c r="AJ20" s="346"/>
      <c r="AK20" s="222"/>
      <c r="AL20" s="223"/>
      <c r="AV20" s="54"/>
      <c r="AW20" s="360"/>
      <c r="AX20" s="360"/>
      <c r="AY20" s="360"/>
      <c r="AZ20" s="54"/>
    </row>
    <row r="21" spans="1:59" ht="10.5" customHeight="1" thickBot="1" x14ac:dyDescent="0.25">
      <c r="A21" s="417"/>
      <c r="B21" s="414"/>
      <c r="C21" s="389"/>
      <c r="D21" s="392"/>
      <c r="E21" s="293"/>
      <c r="F21" s="290"/>
      <c r="G21" s="290"/>
      <c r="H21" s="287"/>
      <c r="I21" s="290"/>
      <c r="J21" s="290"/>
      <c r="K21" s="290"/>
      <c r="L21" s="287"/>
      <c r="M21" s="293"/>
      <c r="N21" s="290"/>
      <c r="O21" s="290"/>
      <c r="P21" s="307"/>
      <c r="Q21" s="395"/>
      <c r="R21" s="397"/>
      <c r="S21" s="400"/>
      <c r="T21" s="382"/>
      <c r="U21" s="449"/>
      <c r="V21" s="437"/>
      <c r="W21" s="437"/>
      <c r="X21" s="446"/>
      <c r="Y21" s="370"/>
      <c r="Z21" s="370"/>
      <c r="AF21" s="224"/>
      <c r="AG21" s="361"/>
      <c r="AH21" s="361"/>
      <c r="AI21" s="346"/>
      <c r="AJ21" s="346"/>
      <c r="AK21" s="222"/>
      <c r="AL21" s="224"/>
    </row>
    <row r="22" spans="1:59" ht="10.5" customHeight="1" x14ac:dyDescent="0.2">
      <c r="A22" s="417"/>
      <c r="B22" s="414"/>
      <c r="C22" s="390"/>
      <c r="D22" s="392"/>
      <c r="E22" s="294"/>
      <c r="F22" s="291"/>
      <c r="G22" s="291"/>
      <c r="H22" s="288"/>
      <c r="I22" s="291"/>
      <c r="J22" s="291"/>
      <c r="K22" s="291"/>
      <c r="L22" s="288"/>
      <c r="M22" s="294"/>
      <c r="N22" s="291"/>
      <c r="O22" s="291"/>
      <c r="P22" s="308"/>
      <c r="Q22" s="395"/>
      <c r="R22" s="398"/>
      <c r="S22" s="401"/>
      <c r="T22" s="383"/>
      <c r="U22" s="450"/>
      <c r="V22" s="438"/>
      <c r="W22" s="438"/>
      <c r="X22" s="447"/>
      <c r="Y22" s="371"/>
      <c r="Z22" s="371"/>
      <c r="AB22" s="373" t="s">
        <v>88</v>
      </c>
      <c r="AC22" s="373" t="s">
        <v>118</v>
      </c>
      <c r="AD22" s="375" t="s">
        <v>85</v>
      </c>
      <c r="AE22" s="377" t="s">
        <v>86</v>
      </c>
      <c r="AF22" s="224"/>
      <c r="AG22" s="361" t="s">
        <v>87</v>
      </c>
      <c r="AH22" s="361"/>
      <c r="AI22" s="346" t="e">
        <f>BG28</f>
        <v>#DIV/0!</v>
      </c>
      <c r="AJ22" s="346"/>
      <c r="AK22" s="222"/>
      <c r="AL22" s="224"/>
      <c r="AV22" s="336" t="s">
        <v>88</v>
      </c>
      <c r="AW22" s="338" t="s">
        <v>89</v>
      </c>
      <c r="AX22" s="340" t="s">
        <v>71</v>
      </c>
      <c r="AY22" s="342" t="s">
        <v>90</v>
      </c>
      <c r="AZ22" s="344" t="s">
        <v>91</v>
      </c>
    </row>
    <row r="23" spans="1:59" ht="10.5" customHeight="1" thickBot="1" x14ac:dyDescent="0.25">
      <c r="A23" s="417"/>
      <c r="B23" s="415"/>
      <c r="C23" s="15">
        <v>10</v>
      </c>
      <c r="D23" s="3"/>
      <c r="E23" s="4">
        <v>10</v>
      </c>
      <c r="F23" s="2">
        <v>10</v>
      </c>
      <c r="G23" s="2">
        <v>10</v>
      </c>
      <c r="H23" s="7">
        <v>10</v>
      </c>
      <c r="I23" s="2">
        <v>6</v>
      </c>
      <c r="J23" s="9">
        <v>10</v>
      </c>
      <c r="K23" s="2">
        <v>8</v>
      </c>
      <c r="L23" s="7">
        <v>6</v>
      </c>
      <c r="M23" s="4">
        <v>8</v>
      </c>
      <c r="N23" s="2">
        <v>6</v>
      </c>
      <c r="O23" s="2">
        <v>10</v>
      </c>
      <c r="P23" s="3">
        <v>6</v>
      </c>
      <c r="Q23" s="6">
        <v>70</v>
      </c>
      <c r="R23" s="2"/>
      <c r="S23" s="5">
        <v>30</v>
      </c>
      <c r="T23" s="3"/>
      <c r="U23" s="4">
        <v>28</v>
      </c>
      <c r="V23" s="2">
        <v>30</v>
      </c>
      <c r="W23" s="2">
        <v>26</v>
      </c>
      <c r="X23" s="7">
        <v>16</v>
      </c>
      <c r="Y23" s="8">
        <v>100</v>
      </c>
      <c r="Z23" s="8"/>
      <c r="AA23" s="225"/>
      <c r="AB23" s="374"/>
      <c r="AC23" s="374"/>
      <c r="AD23" s="376"/>
      <c r="AE23" s="378"/>
      <c r="AF23" s="226"/>
      <c r="AG23" s="361"/>
      <c r="AH23" s="361"/>
      <c r="AI23" s="346"/>
      <c r="AJ23" s="346"/>
      <c r="AK23" s="54"/>
      <c r="AL23" s="54"/>
      <c r="AV23" s="337"/>
      <c r="AW23" s="339"/>
      <c r="AX23" s="341"/>
      <c r="AY23" s="343"/>
      <c r="AZ23" s="345"/>
    </row>
    <row r="24" spans="1:59" ht="14.25" customHeight="1" x14ac:dyDescent="0.2">
      <c r="A24" s="68"/>
      <c r="B24" s="64"/>
      <c r="C24" s="69"/>
      <c r="D24" s="33" t="str">
        <f>IF(C24&gt;=10,"A",IF(C24&gt;=6,"B","C"))</f>
        <v>C</v>
      </c>
      <c r="E24" s="72"/>
      <c r="F24" s="73"/>
      <c r="G24" s="73"/>
      <c r="H24" s="74"/>
      <c r="I24" s="73"/>
      <c r="J24" s="75"/>
      <c r="K24" s="73"/>
      <c r="L24" s="74"/>
      <c r="M24" s="72"/>
      <c r="N24" s="74"/>
      <c r="O24" s="74"/>
      <c r="P24" s="76"/>
      <c r="Q24" s="72">
        <f>SUM(E24:L24)</f>
        <v>0</v>
      </c>
      <c r="R24" s="77" t="str">
        <f>IF(Q24&gt;=56,"A",IF(Q24&gt;=42,"B","C"))</f>
        <v>C</v>
      </c>
      <c r="S24" s="73">
        <f>SUM(M24:P24)</f>
        <v>0</v>
      </c>
      <c r="T24" s="78" t="str">
        <f>IF(S24&gt;=22,"A",IF(S24&gt;=14,"B","C"))</f>
        <v>C</v>
      </c>
      <c r="U24" s="72">
        <f>E24+K24+O24</f>
        <v>0</v>
      </c>
      <c r="V24" s="73">
        <f>F24+I24+M24+N24</f>
        <v>0</v>
      </c>
      <c r="W24" s="73">
        <f>G24+J24+P24</f>
        <v>0</v>
      </c>
      <c r="X24" s="74">
        <f>H24+L24</f>
        <v>0</v>
      </c>
      <c r="Y24" s="79">
        <f>Q24+S24</f>
        <v>0</v>
      </c>
      <c r="Z24" s="60">
        <f>(Y24-64.8)/18.68*10+50</f>
        <v>15.310492505353317</v>
      </c>
      <c r="AA24" s="225"/>
      <c r="AB24" s="227">
        <v>1</v>
      </c>
      <c r="AC24" s="264">
        <f>B24</f>
        <v>0</v>
      </c>
      <c r="AD24" s="265">
        <f>Y24</f>
        <v>0</v>
      </c>
      <c r="AE24" s="277">
        <f>Z24</f>
        <v>15.310492505353317</v>
      </c>
      <c r="AF24" s="226"/>
      <c r="AG24" s="54"/>
      <c r="AH24" s="54"/>
      <c r="AI24" s="54"/>
      <c r="AJ24" s="54"/>
      <c r="AK24" s="54"/>
      <c r="AL24" s="54"/>
      <c r="AV24" s="230">
        <v>1</v>
      </c>
      <c r="AW24" s="231">
        <f>B24</f>
        <v>0</v>
      </c>
      <c r="AX24" s="279">
        <f>Y24</f>
        <v>0</v>
      </c>
      <c r="AY24" s="233" t="e">
        <f>Y24-$Y$66</f>
        <v>#DIV/0!</v>
      </c>
      <c r="AZ24" s="283" t="e">
        <f>AY24^2</f>
        <v>#DIV/0!</v>
      </c>
      <c r="BB24" s="331" t="s">
        <v>92</v>
      </c>
      <c r="BC24" s="331"/>
      <c r="BD24" s="331"/>
      <c r="BE24" s="235"/>
      <c r="BF24" s="235"/>
      <c r="BG24" s="235"/>
    </row>
    <row r="25" spans="1:59" ht="14.25" customHeight="1" x14ac:dyDescent="0.2">
      <c r="A25" s="140"/>
      <c r="B25" s="141"/>
      <c r="C25" s="142"/>
      <c r="D25" s="143" t="str">
        <f t="shared" ref="D25:D63" si="0">IF(C25&gt;=10,"A",IF(C25&gt;=6,"B","C"))</f>
        <v>C</v>
      </c>
      <c r="E25" s="144"/>
      <c r="F25" s="145"/>
      <c r="G25" s="145"/>
      <c r="H25" s="146"/>
      <c r="I25" s="145"/>
      <c r="J25" s="147"/>
      <c r="K25" s="145"/>
      <c r="L25" s="146"/>
      <c r="M25" s="144"/>
      <c r="N25" s="146"/>
      <c r="O25" s="146"/>
      <c r="P25" s="148"/>
      <c r="Q25" s="144">
        <f>SUM(E25:L25)</f>
        <v>0</v>
      </c>
      <c r="R25" s="149" t="str">
        <f t="shared" ref="R25:R63" si="1">IF(Q25&gt;=56,"A",IF(Q25&gt;=42,"B","C"))</f>
        <v>C</v>
      </c>
      <c r="S25" s="145">
        <f>SUM(M25:P25)</f>
        <v>0</v>
      </c>
      <c r="T25" s="150" t="str">
        <f t="shared" ref="T25:T63" si="2">IF(S25&gt;=22,"A",IF(S25&gt;=14,"B","C"))</f>
        <v>C</v>
      </c>
      <c r="U25" s="144">
        <f t="shared" ref="U25:U63" si="3">E25+K25+O25</f>
        <v>0</v>
      </c>
      <c r="V25" s="145">
        <f t="shared" ref="V25:V63" si="4">F25+I25+M25+N25</f>
        <v>0</v>
      </c>
      <c r="W25" s="145">
        <f t="shared" ref="W25:W63" si="5">G25+J25+P25</f>
        <v>0</v>
      </c>
      <c r="X25" s="146">
        <f t="shared" ref="X25:X63" si="6">H25+L25</f>
        <v>0</v>
      </c>
      <c r="Y25" s="151">
        <f>Q25+S25</f>
        <v>0</v>
      </c>
      <c r="Z25" s="152">
        <f t="shared" ref="Z25:Z63" si="7">(Y25-64.8)/18.68*10+50</f>
        <v>15.310492505353317</v>
      </c>
      <c r="AA25" s="54"/>
      <c r="AB25" s="236">
        <v>2</v>
      </c>
      <c r="AC25" s="228">
        <f t="shared" ref="AC25:AC63" si="8">B25</f>
        <v>0</v>
      </c>
      <c r="AD25" s="229">
        <f t="shared" ref="AD25:AD63" si="9">Y25</f>
        <v>0</v>
      </c>
      <c r="AE25" s="276">
        <f t="shared" ref="AE25:AE63" si="10">Z25</f>
        <v>15.310492505353317</v>
      </c>
      <c r="AF25" s="226"/>
      <c r="AG25" s="332" t="s">
        <v>93</v>
      </c>
      <c r="AH25" s="333"/>
      <c r="AI25" s="313">
        <v>5</v>
      </c>
      <c r="AJ25" s="237">
        <v>15</v>
      </c>
      <c r="AK25" s="237">
        <v>25</v>
      </c>
      <c r="AL25" s="237">
        <v>35</v>
      </c>
      <c r="AM25" s="237">
        <v>45</v>
      </c>
      <c r="AN25" s="2">
        <v>55</v>
      </c>
      <c r="AO25" s="237">
        <v>65</v>
      </c>
      <c r="AP25" s="237">
        <v>75</v>
      </c>
      <c r="AQ25" s="237">
        <v>85</v>
      </c>
      <c r="AR25" s="237">
        <v>95</v>
      </c>
      <c r="AV25" s="238">
        <v>2</v>
      </c>
      <c r="AW25" s="231">
        <f t="shared" ref="AW25:AW63" si="11">B25</f>
        <v>0</v>
      </c>
      <c r="AX25" s="279">
        <f t="shared" ref="AX25:AX63" si="12">Y25</f>
        <v>0</v>
      </c>
      <c r="AY25" s="233" t="e">
        <f t="shared" ref="AY25:AY63" si="13">Y25-$Y$66</f>
        <v>#DIV/0!</v>
      </c>
      <c r="AZ25" s="283" t="e">
        <f t="shared" ref="AZ25:AZ63" si="14">AY25^2</f>
        <v>#DIV/0!</v>
      </c>
      <c r="BB25" s="235"/>
      <c r="BC25" s="235"/>
      <c r="BD25" s="235"/>
      <c r="BE25" s="235"/>
      <c r="BF25" s="235"/>
      <c r="BG25" s="235"/>
    </row>
    <row r="26" spans="1:59" ht="14.25" customHeight="1" x14ac:dyDescent="0.2">
      <c r="A26" s="68"/>
      <c r="B26" s="64"/>
      <c r="C26" s="69"/>
      <c r="D26" s="33" t="str">
        <f t="shared" si="0"/>
        <v>C</v>
      </c>
      <c r="E26" s="72"/>
      <c r="F26" s="73"/>
      <c r="G26" s="73"/>
      <c r="H26" s="74"/>
      <c r="I26" s="73"/>
      <c r="J26" s="75"/>
      <c r="K26" s="73"/>
      <c r="L26" s="74"/>
      <c r="M26" s="72"/>
      <c r="N26" s="74"/>
      <c r="O26" s="74"/>
      <c r="P26" s="76"/>
      <c r="Q26" s="72">
        <f t="shared" ref="Q26:Q63" si="15">SUM(E26:L26)</f>
        <v>0</v>
      </c>
      <c r="R26" s="77" t="str">
        <f t="shared" si="1"/>
        <v>C</v>
      </c>
      <c r="S26" s="73">
        <f t="shared" ref="S26:S63" si="16">SUM(M26:P26)</f>
        <v>0</v>
      </c>
      <c r="T26" s="78" t="str">
        <f t="shared" si="2"/>
        <v>C</v>
      </c>
      <c r="U26" s="72">
        <f t="shared" si="3"/>
        <v>0</v>
      </c>
      <c r="V26" s="73">
        <f t="shared" si="4"/>
        <v>0</v>
      </c>
      <c r="W26" s="73">
        <f t="shared" si="5"/>
        <v>0</v>
      </c>
      <c r="X26" s="74">
        <f t="shared" si="6"/>
        <v>0</v>
      </c>
      <c r="Y26" s="79">
        <f t="shared" ref="Y26:Y63" si="17">Q26+S26</f>
        <v>0</v>
      </c>
      <c r="Z26" s="60">
        <f t="shared" si="7"/>
        <v>15.310492505353317</v>
      </c>
      <c r="AA26" s="239"/>
      <c r="AB26" s="240">
        <v>3</v>
      </c>
      <c r="AC26" s="228">
        <f t="shared" si="8"/>
        <v>0</v>
      </c>
      <c r="AD26" s="229">
        <f t="shared" si="9"/>
        <v>0</v>
      </c>
      <c r="AE26" s="276">
        <f t="shared" si="10"/>
        <v>15.310492505353317</v>
      </c>
      <c r="AF26" s="226"/>
      <c r="AG26" s="334" t="s">
        <v>94</v>
      </c>
      <c r="AH26" s="335"/>
      <c r="AI26" s="237"/>
      <c r="AJ26" s="241"/>
      <c r="AK26" s="241"/>
      <c r="AL26" s="241"/>
      <c r="AM26" s="241"/>
      <c r="AN26" s="242"/>
      <c r="AO26" s="2"/>
      <c r="AP26" s="2"/>
      <c r="AQ26" s="2"/>
      <c r="AR26" s="2"/>
      <c r="AV26" s="238">
        <v>3</v>
      </c>
      <c r="AW26" s="231">
        <f t="shared" si="11"/>
        <v>0</v>
      </c>
      <c r="AX26" s="279">
        <f t="shared" si="12"/>
        <v>0</v>
      </c>
      <c r="AY26" s="233" t="e">
        <f t="shared" si="13"/>
        <v>#DIV/0!</v>
      </c>
      <c r="AZ26" s="283" t="e">
        <f t="shared" si="14"/>
        <v>#DIV/0!</v>
      </c>
      <c r="BB26" s="234" t="s">
        <v>95</v>
      </c>
      <c r="BC26" s="234"/>
      <c r="BD26" s="234"/>
      <c r="BE26" s="234"/>
      <c r="BF26" s="243" t="e">
        <f>SUM(AZ24:AZ63)/$D$65</f>
        <v>#DIV/0!</v>
      </c>
    </row>
    <row r="27" spans="1:59" ht="14.25" customHeight="1" x14ac:dyDescent="0.2">
      <c r="A27" s="140"/>
      <c r="B27" s="141"/>
      <c r="C27" s="142"/>
      <c r="D27" s="143" t="str">
        <f t="shared" si="0"/>
        <v>C</v>
      </c>
      <c r="E27" s="144"/>
      <c r="F27" s="145"/>
      <c r="G27" s="145"/>
      <c r="H27" s="146"/>
      <c r="I27" s="145"/>
      <c r="J27" s="147"/>
      <c r="K27" s="145"/>
      <c r="L27" s="146"/>
      <c r="M27" s="144"/>
      <c r="N27" s="146"/>
      <c r="O27" s="146"/>
      <c r="P27" s="148"/>
      <c r="Q27" s="144">
        <f t="shared" si="15"/>
        <v>0</v>
      </c>
      <c r="R27" s="149" t="str">
        <f t="shared" si="1"/>
        <v>C</v>
      </c>
      <c r="S27" s="145">
        <f t="shared" si="16"/>
        <v>0</v>
      </c>
      <c r="T27" s="150" t="str">
        <f t="shared" si="2"/>
        <v>C</v>
      </c>
      <c r="U27" s="144">
        <f t="shared" si="3"/>
        <v>0</v>
      </c>
      <c r="V27" s="145">
        <f t="shared" si="4"/>
        <v>0</v>
      </c>
      <c r="W27" s="145">
        <f t="shared" si="5"/>
        <v>0</v>
      </c>
      <c r="X27" s="146">
        <f t="shared" si="6"/>
        <v>0</v>
      </c>
      <c r="Y27" s="151">
        <f t="shared" si="17"/>
        <v>0</v>
      </c>
      <c r="Z27" s="152">
        <f t="shared" si="7"/>
        <v>15.310492505353317</v>
      </c>
      <c r="AA27" s="239"/>
      <c r="AB27" s="240">
        <v>4</v>
      </c>
      <c r="AC27" s="228">
        <f t="shared" si="8"/>
        <v>0</v>
      </c>
      <c r="AD27" s="229">
        <f t="shared" si="9"/>
        <v>0</v>
      </c>
      <c r="AE27" s="276">
        <f t="shared" si="10"/>
        <v>15.310492505353317</v>
      </c>
      <c r="AF27" s="226"/>
      <c r="AG27" s="244"/>
      <c r="AH27" s="244"/>
      <c r="AI27" s="244"/>
      <c r="AJ27" s="244"/>
      <c r="AK27" s="244"/>
      <c r="AL27" s="244"/>
      <c r="AV27" s="238">
        <v>4</v>
      </c>
      <c r="AW27" s="231">
        <f t="shared" si="11"/>
        <v>0</v>
      </c>
      <c r="AX27" s="279">
        <f t="shared" si="12"/>
        <v>0</v>
      </c>
      <c r="AY27" s="233" t="e">
        <f t="shared" si="13"/>
        <v>#DIV/0!</v>
      </c>
      <c r="AZ27" s="283" t="e">
        <f t="shared" si="14"/>
        <v>#DIV/0!</v>
      </c>
      <c r="BB27" s="235"/>
      <c r="BC27" s="235"/>
      <c r="BD27" s="235"/>
      <c r="BE27" s="235"/>
      <c r="BF27" s="235"/>
      <c r="BG27" s="235"/>
    </row>
    <row r="28" spans="1:59" ht="14.25" customHeight="1" x14ac:dyDescent="0.2">
      <c r="A28" s="68"/>
      <c r="B28" s="64"/>
      <c r="C28" s="69"/>
      <c r="D28" s="33" t="str">
        <f t="shared" si="0"/>
        <v>C</v>
      </c>
      <c r="E28" s="72"/>
      <c r="F28" s="73"/>
      <c r="G28" s="73"/>
      <c r="H28" s="74"/>
      <c r="I28" s="73"/>
      <c r="J28" s="75"/>
      <c r="K28" s="73"/>
      <c r="L28" s="74"/>
      <c r="M28" s="72"/>
      <c r="N28" s="74"/>
      <c r="O28" s="74"/>
      <c r="P28" s="76"/>
      <c r="Q28" s="72">
        <f t="shared" si="15"/>
        <v>0</v>
      </c>
      <c r="R28" s="77" t="str">
        <f t="shared" si="1"/>
        <v>C</v>
      </c>
      <c r="S28" s="73">
        <f t="shared" si="16"/>
        <v>0</v>
      </c>
      <c r="T28" s="78" t="str">
        <f t="shared" si="2"/>
        <v>C</v>
      </c>
      <c r="U28" s="72">
        <f t="shared" si="3"/>
        <v>0</v>
      </c>
      <c r="V28" s="73">
        <f t="shared" si="4"/>
        <v>0</v>
      </c>
      <c r="W28" s="73">
        <f t="shared" si="5"/>
        <v>0</v>
      </c>
      <c r="X28" s="74">
        <f t="shared" si="6"/>
        <v>0</v>
      </c>
      <c r="Y28" s="79">
        <f t="shared" si="17"/>
        <v>0</v>
      </c>
      <c r="Z28" s="60">
        <f t="shared" si="7"/>
        <v>15.310492505353317</v>
      </c>
      <c r="AA28" s="239"/>
      <c r="AB28" s="240">
        <v>5</v>
      </c>
      <c r="AC28" s="228">
        <f t="shared" si="8"/>
        <v>0</v>
      </c>
      <c r="AD28" s="229">
        <f t="shared" si="9"/>
        <v>0</v>
      </c>
      <c r="AE28" s="276">
        <f t="shared" si="10"/>
        <v>15.310492505353317</v>
      </c>
      <c r="AF28" s="226"/>
      <c r="AG28" s="245" t="s">
        <v>96</v>
      </c>
      <c r="AH28" s="244"/>
      <c r="AI28" s="244">
        <v>5</v>
      </c>
      <c r="AJ28" s="317" t="s">
        <v>97</v>
      </c>
      <c r="AK28" s="317"/>
      <c r="AL28" s="244"/>
      <c r="AM28" s="50">
        <v>55</v>
      </c>
      <c r="AN28" s="362" t="s">
        <v>98</v>
      </c>
      <c r="AO28" s="362"/>
      <c r="AV28" s="238">
        <v>5</v>
      </c>
      <c r="AW28" s="231">
        <f t="shared" si="11"/>
        <v>0</v>
      </c>
      <c r="AX28" s="279">
        <f t="shared" si="12"/>
        <v>0</v>
      </c>
      <c r="AY28" s="233" t="e">
        <f t="shared" si="13"/>
        <v>#DIV/0!</v>
      </c>
      <c r="AZ28" s="283" t="e">
        <f t="shared" si="14"/>
        <v>#DIV/0!</v>
      </c>
      <c r="BB28" s="234" t="s">
        <v>99</v>
      </c>
      <c r="BC28" s="234"/>
      <c r="BD28" s="234"/>
      <c r="BE28" s="234"/>
      <c r="BF28" s="234"/>
      <c r="BG28" s="311" t="e">
        <f>BF26^(1/2)</f>
        <v>#DIV/0!</v>
      </c>
    </row>
    <row r="29" spans="1:59" ht="14.25" customHeight="1" x14ac:dyDescent="0.2">
      <c r="A29" s="140"/>
      <c r="B29" s="141"/>
      <c r="C29" s="142"/>
      <c r="D29" s="143" t="str">
        <f t="shared" si="0"/>
        <v>C</v>
      </c>
      <c r="E29" s="144"/>
      <c r="F29" s="145"/>
      <c r="G29" s="145"/>
      <c r="H29" s="146"/>
      <c r="I29" s="145"/>
      <c r="J29" s="147"/>
      <c r="K29" s="145"/>
      <c r="L29" s="146"/>
      <c r="M29" s="144"/>
      <c r="N29" s="146"/>
      <c r="O29" s="146"/>
      <c r="P29" s="148"/>
      <c r="Q29" s="144">
        <f t="shared" si="15"/>
        <v>0</v>
      </c>
      <c r="R29" s="149" t="str">
        <f t="shared" si="1"/>
        <v>C</v>
      </c>
      <c r="S29" s="145">
        <f t="shared" si="16"/>
        <v>0</v>
      </c>
      <c r="T29" s="150" t="str">
        <f t="shared" si="2"/>
        <v>C</v>
      </c>
      <c r="U29" s="144">
        <f t="shared" si="3"/>
        <v>0</v>
      </c>
      <c r="V29" s="145">
        <f t="shared" si="4"/>
        <v>0</v>
      </c>
      <c r="W29" s="145">
        <f t="shared" si="5"/>
        <v>0</v>
      </c>
      <c r="X29" s="146">
        <f t="shared" si="6"/>
        <v>0</v>
      </c>
      <c r="Y29" s="151">
        <f t="shared" si="17"/>
        <v>0</v>
      </c>
      <c r="Z29" s="152">
        <f t="shared" si="7"/>
        <v>15.310492505353317</v>
      </c>
      <c r="AA29" s="239"/>
      <c r="AB29" s="240">
        <v>6</v>
      </c>
      <c r="AC29" s="228">
        <f t="shared" si="8"/>
        <v>0</v>
      </c>
      <c r="AD29" s="229">
        <f t="shared" si="9"/>
        <v>0</v>
      </c>
      <c r="AE29" s="276">
        <f t="shared" si="10"/>
        <v>15.310492505353317</v>
      </c>
      <c r="AF29" s="226"/>
      <c r="AG29" s="244"/>
      <c r="AH29" s="244"/>
      <c r="AI29" s="244">
        <v>15</v>
      </c>
      <c r="AJ29" s="317" t="s">
        <v>100</v>
      </c>
      <c r="AK29" s="317"/>
      <c r="AL29" s="244"/>
      <c r="AM29" s="50">
        <v>65</v>
      </c>
      <c r="AN29" s="318" t="s">
        <v>101</v>
      </c>
      <c r="AO29" s="318"/>
      <c r="AV29" s="238">
        <v>6</v>
      </c>
      <c r="AW29" s="231">
        <f t="shared" si="11"/>
        <v>0</v>
      </c>
      <c r="AX29" s="279">
        <f t="shared" si="12"/>
        <v>0</v>
      </c>
      <c r="AY29" s="233" t="e">
        <f t="shared" si="13"/>
        <v>#DIV/0!</v>
      </c>
      <c r="AZ29" s="283" t="e">
        <f t="shared" si="14"/>
        <v>#DIV/0!</v>
      </c>
    </row>
    <row r="30" spans="1:59" ht="14.25" customHeight="1" x14ac:dyDescent="0.2">
      <c r="A30" s="68"/>
      <c r="B30" s="64"/>
      <c r="C30" s="69"/>
      <c r="D30" s="33" t="str">
        <f t="shared" si="0"/>
        <v>C</v>
      </c>
      <c r="E30" s="72"/>
      <c r="F30" s="73"/>
      <c r="G30" s="73"/>
      <c r="H30" s="74"/>
      <c r="I30" s="73"/>
      <c r="J30" s="75"/>
      <c r="K30" s="73"/>
      <c r="L30" s="74"/>
      <c r="M30" s="72"/>
      <c r="N30" s="74"/>
      <c r="O30" s="74"/>
      <c r="P30" s="76"/>
      <c r="Q30" s="72">
        <f t="shared" si="15"/>
        <v>0</v>
      </c>
      <c r="R30" s="77" t="str">
        <f t="shared" si="1"/>
        <v>C</v>
      </c>
      <c r="S30" s="73">
        <f t="shared" si="16"/>
        <v>0</v>
      </c>
      <c r="T30" s="78" t="str">
        <f t="shared" si="2"/>
        <v>C</v>
      </c>
      <c r="U30" s="72">
        <f t="shared" si="3"/>
        <v>0</v>
      </c>
      <c r="V30" s="73">
        <f t="shared" si="4"/>
        <v>0</v>
      </c>
      <c r="W30" s="73">
        <f t="shared" si="5"/>
        <v>0</v>
      </c>
      <c r="X30" s="74">
        <f t="shared" si="6"/>
        <v>0</v>
      </c>
      <c r="Y30" s="79">
        <f t="shared" si="17"/>
        <v>0</v>
      </c>
      <c r="Z30" s="60">
        <f t="shared" si="7"/>
        <v>15.310492505353317</v>
      </c>
      <c r="AA30" s="239"/>
      <c r="AB30" s="240">
        <v>7</v>
      </c>
      <c r="AC30" s="228">
        <f t="shared" si="8"/>
        <v>0</v>
      </c>
      <c r="AD30" s="229">
        <f t="shared" si="9"/>
        <v>0</v>
      </c>
      <c r="AE30" s="276">
        <f t="shared" si="10"/>
        <v>15.310492505353317</v>
      </c>
      <c r="AF30" s="226"/>
      <c r="AG30" s="244"/>
      <c r="AH30" s="244"/>
      <c r="AI30" s="244">
        <v>25</v>
      </c>
      <c r="AJ30" s="317" t="s">
        <v>102</v>
      </c>
      <c r="AK30" s="317"/>
      <c r="AL30" s="244"/>
      <c r="AM30" s="50">
        <v>75</v>
      </c>
      <c r="AN30" s="318" t="s">
        <v>103</v>
      </c>
      <c r="AO30" s="318"/>
      <c r="AV30" s="238">
        <v>7</v>
      </c>
      <c r="AW30" s="231">
        <f t="shared" si="11"/>
        <v>0</v>
      </c>
      <c r="AX30" s="279">
        <f t="shared" si="12"/>
        <v>0</v>
      </c>
      <c r="AY30" s="233" t="e">
        <f t="shared" si="13"/>
        <v>#DIV/0!</v>
      </c>
      <c r="AZ30" s="283" t="e">
        <f t="shared" si="14"/>
        <v>#DIV/0!</v>
      </c>
      <c r="BC30" s="246" t="s">
        <v>104</v>
      </c>
      <c r="BD30" s="247" t="s">
        <v>105</v>
      </c>
      <c r="BE30" s="248" t="s">
        <v>106</v>
      </c>
    </row>
    <row r="31" spans="1:59" ht="14.25" customHeight="1" x14ac:dyDescent="0.2">
      <c r="A31" s="140"/>
      <c r="B31" s="141"/>
      <c r="C31" s="142"/>
      <c r="D31" s="143" t="str">
        <f t="shared" si="0"/>
        <v>C</v>
      </c>
      <c r="E31" s="144"/>
      <c r="F31" s="145"/>
      <c r="G31" s="145"/>
      <c r="H31" s="146"/>
      <c r="I31" s="145"/>
      <c r="J31" s="147"/>
      <c r="K31" s="145"/>
      <c r="L31" s="146"/>
      <c r="M31" s="144"/>
      <c r="N31" s="146"/>
      <c r="O31" s="146"/>
      <c r="P31" s="148"/>
      <c r="Q31" s="144">
        <f t="shared" si="15"/>
        <v>0</v>
      </c>
      <c r="R31" s="149" t="str">
        <f t="shared" si="1"/>
        <v>C</v>
      </c>
      <c r="S31" s="145">
        <f t="shared" si="16"/>
        <v>0</v>
      </c>
      <c r="T31" s="150" t="str">
        <f t="shared" si="2"/>
        <v>C</v>
      </c>
      <c r="U31" s="144">
        <f t="shared" si="3"/>
        <v>0</v>
      </c>
      <c r="V31" s="145">
        <f t="shared" si="4"/>
        <v>0</v>
      </c>
      <c r="W31" s="145">
        <f t="shared" si="5"/>
        <v>0</v>
      </c>
      <c r="X31" s="146">
        <f t="shared" si="6"/>
        <v>0</v>
      </c>
      <c r="Y31" s="151">
        <f t="shared" si="17"/>
        <v>0</v>
      </c>
      <c r="Z31" s="152">
        <f t="shared" si="7"/>
        <v>15.310492505353317</v>
      </c>
      <c r="AA31" s="239"/>
      <c r="AB31" s="240">
        <v>8</v>
      </c>
      <c r="AC31" s="228">
        <f t="shared" si="8"/>
        <v>0</v>
      </c>
      <c r="AD31" s="229">
        <f t="shared" si="9"/>
        <v>0</v>
      </c>
      <c r="AE31" s="276">
        <f t="shared" si="10"/>
        <v>15.310492505353317</v>
      </c>
      <c r="AF31" s="226"/>
      <c r="AG31" s="244"/>
      <c r="AH31" s="249"/>
      <c r="AI31" s="244">
        <v>35</v>
      </c>
      <c r="AJ31" s="317" t="s">
        <v>107</v>
      </c>
      <c r="AK31" s="317"/>
      <c r="AL31" s="244"/>
      <c r="AM31" s="50">
        <v>85</v>
      </c>
      <c r="AN31" s="318" t="s">
        <v>108</v>
      </c>
      <c r="AO31" s="319"/>
      <c r="AV31" s="238">
        <v>8</v>
      </c>
      <c r="AW31" s="231">
        <f t="shared" si="11"/>
        <v>0</v>
      </c>
      <c r="AX31" s="279">
        <f t="shared" si="12"/>
        <v>0</v>
      </c>
      <c r="AY31" s="233" t="e">
        <f t="shared" si="13"/>
        <v>#DIV/0!</v>
      </c>
      <c r="AZ31" s="283" t="e">
        <f t="shared" si="14"/>
        <v>#DIV/0!</v>
      </c>
    </row>
    <row r="32" spans="1:59" ht="14.25" customHeight="1" x14ac:dyDescent="0.2">
      <c r="A32" s="68"/>
      <c r="B32" s="64"/>
      <c r="C32" s="69"/>
      <c r="D32" s="33" t="str">
        <f t="shared" si="0"/>
        <v>C</v>
      </c>
      <c r="E32" s="72"/>
      <c r="F32" s="73"/>
      <c r="G32" s="73"/>
      <c r="H32" s="74"/>
      <c r="I32" s="73"/>
      <c r="J32" s="75"/>
      <c r="K32" s="73"/>
      <c r="L32" s="74"/>
      <c r="M32" s="72"/>
      <c r="N32" s="74"/>
      <c r="O32" s="74"/>
      <c r="P32" s="76"/>
      <c r="Q32" s="72">
        <f t="shared" si="15"/>
        <v>0</v>
      </c>
      <c r="R32" s="77" t="str">
        <f t="shared" si="1"/>
        <v>C</v>
      </c>
      <c r="S32" s="73">
        <f t="shared" si="16"/>
        <v>0</v>
      </c>
      <c r="T32" s="78" t="str">
        <f t="shared" si="2"/>
        <v>C</v>
      </c>
      <c r="U32" s="72">
        <f t="shared" si="3"/>
        <v>0</v>
      </c>
      <c r="V32" s="73">
        <f t="shared" si="4"/>
        <v>0</v>
      </c>
      <c r="W32" s="73">
        <f t="shared" si="5"/>
        <v>0</v>
      </c>
      <c r="X32" s="74">
        <f t="shared" si="6"/>
        <v>0</v>
      </c>
      <c r="Y32" s="79">
        <f t="shared" si="17"/>
        <v>0</v>
      </c>
      <c r="Z32" s="60">
        <f t="shared" si="7"/>
        <v>15.310492505353317</v>
      </c>
      <c r="AA32" s="239"/>
      <c r="AB32" s="240">
        <v>9</v>
      </c>
      <c r="AC32" s="228">
        <f t="shared" si="8"/>
        <v>0</v>
      </c>
      <c r="AD32" s="229">
        <f t="shared" si="9"/>
        <v>0</v>
      </c>
      <c r="AE32" s="276">
        <f t="shared" si="10"/>
        <v>15.310492505353317</v>
      </c>
      <c r="AF32" s="226"/>
      <c r="AG32" s="244"/>
      <c r="AH32" s="244"/>
      <c r="AI32" s="244">
        <v>45</v>
      </c>
      <c r="AJ32" s="363" t="s">
        <v>109</v>
      </c>
      <c r="AK32" s="363"/>
      <c r="AL32" s="244"/>
      <c r="AM32" s="50">
        <v>95</v>
      </c>
      <c r="AN32" s="364" t="s">
        <v>110</v>
      </c>
      <c r="AO32" s="364"/>
      <c r="AP32" s="364"/>
      <c r="AQ32" s="364"/>
      <c r="AV32" s="238">
        <v>9</v>
      </c>
      <c r="AW32" s="231">
        <f t="shared" si="11"/>
        <v>0</v>
      </c>
      <c r="AX32" s="279">
        <f t="shared" si="12"/>
        <v>0</v>
      </c>
      <c r="AY32" s="233" t="e">
        <f t="shared" si="13"/>
        <v>#DIV/0!</v>
      </c>
      <c r="AZ32" s="283" t="e">
        <f t="shared" si="14"/>
        <v>#DIV/0!</v>
      </c>
    </row>
    <row r="33" spans="1:61" ht="14.25" customHeight="1" x14ac:dyDescent="0.2">
      <c r="A33" s="140"/>
      <c r="B33" s="141"/>
      <c r="C33" s="142"/>
      <c r="D33" s="143" t="str">
        <f t="shared" si="0"/>
        <v>C</v>
      </c>
      <c r="E33" s="144"/>
      <c r="F33" s="145"/>
      <c r="G33" s="145"/>
      <c r="H33" s="146"/>
      <c r="I33" s="145"/>
      <c r="J33" s="147"/>
      <c r="K33" s="145"/>
      <c r="L33" s="146"/>
      <c r="M33" s="144"/>
      <c r="N33" s="146"/>
      <c r="O33" s="146"/>
      <c r="P33" s="148"/>
      <c r="Q33" s="144">
        <f t="shared" si="15"/>
        <v>0</v>
      </c>
      <c r="R33" s="149" t="str">
        <f t="shared" si="1"/>
        <v>C</v>
      </c>
      <c r="S33" s="145">
        <f t="shared" si="16"/>
        <v>0</v>
      </c>
      <c r="T33" s="150" t="str">
        <f t="shared" si="2"/>
        <v>C</v>
      </c>
      <c r="U33" s="144">
        <f t="shared" si="3"/>
        <v>0</v>
      </c>
      <c r="V33" s="145">
        <f t="shared" si="4"/>
        <v>0</v>
      </c>
      <c r="W33" s="145">
        <f t="shared" si="5"/>
        <v>0</v>
      </c>
      <c r="X33" s="146">
        <f t="shared" si="6"/>
        <v>0</v>
      </c>
      <c r="Y33" s="151">
        <f t="shared" si="17"/>
        <v>0</v>
      </c>
      <c r="Z33" s="152">
        <f t="shared" si="7"/>
        <v>15.310492505353317</v>
      </c>
      <c r="AA33" s="239"/>
      <c r="AB33" s="240">
        <v>10</v>
      </c>
      <c r="AC33" s="228">
        <f t="shared" si="8"/>
        <v>0</v>
      </c>
      <c r="AD33" s="229">
        <f t="shared" si="9"/>
        <v>0</v>
      </c>
      <c r="AE33" s="276">
        <f t="shared" si="10"/>
        <v>15.310492505353317</v>
      </c>
      <c r="AF33" s="71"/>
      <c r="AV33" s="238">
        <v>10</v>
      </c>
      <c r="AW33" s="231">
        <f t="shared" si="11"/>
        <v>0</v>
      </c>
      <c r="AX33" s="279">
        <f t="shared" si="12"/>
        <v>0</v>
      </c>
      <c r="AY33" s="233" t="e">
        <f t="shared" si="13"/>
        <v>#DIV/0!</v>
      </c>
      <c r="AZ33" s="283" t="e">
        <f t="shared" si="14"/>
        <v>#DIV/0!</v>
      </c>
    </row>
    <row r="34" spans="1:61" ht="14.25" customHeight="1" x14ac:dyDescent="0.2">
      <c r="A34" s="68"/>
      <c r="B34" s="64"/>
      <c r="C34" s="69"/>
      <c r="D34" s="33" t="str">
        <f t="shared" si="0"/>
        <v>C</v>
      </c>
      <c r="E34" s="72"/>
      <c r="F34" s="73"/>
      <c r="G34" s="73"/>
      <c r="H34" s="74"/>
      <c r="I34" s="73"/>
      <c r="J34" s="75"/>
      <c r="K34" s="73"/>
      <c r="L34" s="74"/>
      <c r="M34" s="72"/>
      <c r="N34" s="74"/>
      <c r="O34" s="74"/>
      <c r="P34" s="76"/>
      <c r="Q34" s="72">
        <f t="shared" si="15"/>
        <v>0</v>
      </c>
      <c r="R34" s="77" t="str">
        <f t="shared" si="1"/>
        <v>C</v>
      </c>
      <c r="S34" s="73">
        <f t="shared" si="16"/>
        <v>0</v>
      </c>
      <c r="T34" s="78" t="str">
        <f t="shared" si="2"/>
        <v>C</v>
      </c>
      <c r="U34" s="72">
        <f t="shared" si="3"/>
        <v>0</v>
      </c>
      <c r="V34" s="73">
        <f t="shared" si="4"/>
        <v>0</v>
      </c>
      <c r="W34" s="73">
        <f t="shared" si="5"/>
        <v>0</v>
      </c>
      <c r="X34" s="74">
        <f t="shared" si="6"/>
        <v>0</v>
      </c>
      <c r="Y34" s="79">
        <f t="shared" si="17"/>
        <v>0</v>
      </c>
      <c r="Z34" s="60">
        <f t="shared" si="7"/>
        <v>15.310492505353317</v>
      </c>
      <c r="AA34" s="239"/>
      <c r="AB34" s="240">
        <v>11</v>
      </c>
      <c r="AC34" s="228">
        <f t="shared" si="8"/>
        <v>0</v>
      </c>
      <c r="AD34" s="229">
        <f t="shared" si="9"/>
        <v>0</v>
      </c>
      <c r="AE34" s="276">
        <f t="shared" si="10"/>
        <v>15.310492505353317</v>
      </c>
      <c r="AF34" s="71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V34" s="230">
        <v>11</v>
      </c>
      <c r="AW34" s="231">
        <f t="shared" si="11"/>
        <v>0</v>
      </c>
      <c r="AX34" s="279">
        <f t="shared" si="12"/>
        <v>0</v>
      </c>
      <c r="AY34" s="233" t="e">
        <f t="shared" si="13"/>
        <v>#DIV/0!</v>
      </c>
      <c r="AZ34" s="283" t="e">
        <f t="shared" si="14"/>
        <v>#DIV/0!</v>
      </c>
    </row>
    <row r="35" spans="1:61" ht="14.25" customHeight="1" x14ac:dyDescent="0.2">
      <c r="A35" s="140"/>
      <c r="B35" s="141"/>
      <c r="C35" s="142"/>
      <c r="D35" s="143" t="str">
        <f t="shared" si="0"/>
        <v>C</v>
      </c>
      <c r="E35" s="144"/>
      <c r="F35" s="145"/>
      <c r="G35" s="145"/>
      <c r="H35" s="146"/>
      <c r="I35" s="145"/>
      <c r="J35" s="147"/>
      <c r="K35" s="145"/>
      <c r="L35" s="146"/>
      <c r="M35" s="144"/>
      <c r="N35" s="146"/>
      <c r="O35" s="146"/>
      <c r="P35" s="148"/>
      <c r="Q35" s="144">
        <f t="shared" si="15"/>
        <v>0</v>
      </c>
      <c r="R35" s="149" t="str">
        <f t="shared" si="1"/>
        <v>C</v>
      </c>
      <c r="S35" s="145">
        <f t="shared" si="16"/>
        <v>0</v>
      </c>
      <c r="T35" s="150" t="str">
        <f t="shared" si="2"/>
        <v>C</v>
      </c>
      <c r="U35" s="144">
        <f t="shared" si="3"/>
        <v>0</v>
      </c>
      <c r="V35" s="145">
        <f t="shared" si="4"/>
        <v>0</v>
      </c>
      <c r="W35" s="145">
        <f t="shared" si="5"/>
        <v>0</v>
      </c>
      <c r="X35" s="146">
        <f t="shared" si="6"/>
        <v>0</v>
      </c>
      <c r="Y35" s="151">
        <f t="shared" si="17"/>
        <v>0</v>
      </c>
      <c r="Z35" s="152">
        <f t="shared" si="7"/>
        <v>15.310492505353317</v>
      </c>
      <c r="AA35" s="239"/>
      <c r="AB35" s="240">
        <v>12</v>
      </c>
      <c r="AC35" s="228">
        <f t="shared" si="8"/>
        <v>0</v>
      </c>
      <c r="AD35" s="229">
        <f t="shared" si="9"/>
        <v>0</v>
      </c>
      <c r="AE35" s="276">
        <f t="shared" si="10"/>
        <v>15.310492505353317</v>
      </c>
      <c r="AF35" s="71"/>
      <c r="AG35" s="365" t="s">
        <v>111</v>
      </c>
      <c r="AH35" s="365"/>
      <c r="AI35" s="365"/>
      <c r="AJ35" s="63"/>
      <c r="AK35" s="63"/>
      <c r="AL35" s="63"/>
      <c r="AM35" s="63"/>
      <c r="AN35" s="63"/>
      <c r="AO35" s="63"/>
      <c r="AP35" s="63"/>
      <c r="AQ35" s="63"/>
      <c r="AV35" s="238">
        <v>12</v>
      </c>
      <c r="AW35" s="231">
        <f t="shared" si="11"/>
        <v>0</v>
      </c>
      <c r="AX35" s="279">
        <f t="shared" si="12"/>
        <v>0</v>
      </c>
      <c r="AY35" s="233" t="e">
        <f t="shared" si="13"/>
        <v>#DIV/0!</v>
      </c>
      <c r="AZ35" s="283" t="e">
        <f t="shared" si="14"/>
        <v>#DIV/0!</v>
      </c>
      <c r="BB35" s="250" t="s">
        <v>112</v>
      </c>
    </row>
    <row r="36" spans="1:61" ht="14.25" customHeight="1" x14ac:dyDescent="0.2">
      <c r="A36" s="68"/>
      <c r="B36" s="64"/>
      <c r="C36" s="69"/>
      <c r="D36" s="33" t="str">
        <f t="shared" si="0"/>
        <v>C</v>
      </c>
      <c r="E36" s="72"/>
      <c r="F36" s="73"/>
      <c r="G36" s="73"/>
      <c r="H36" s="74"/>
      <c r="I36" s="73"/>
      <c r="J36" s="75"/>
      <c r="K36" s="73"/>
      <c r="L36" s="74"/>
      <c r="M36" s="72"/>
      <c r="N36" s="74"/>
      <c r="O36" s="74"/>
      <c r="P36" s="76"/>
      <c r="Q36" s="72">
        <f t="shared" si="15"/>
        <v>0</v>
      </c>
      <c r="R36" s="77" t="str">
        <f t="shared" si="1"/>
        <v>C</v>
      </c>
      <c r="S36" s="73">
        <f t="shared" si="16"/>
        <v>0</v>
      </c>
      <c r="T36" s="78" t="str">
        <f t="shared" si="2"/>
        <v>C</v>
      </c>
      <c r="U36" s="72">
        <f t="shared" si="3"/>
        <v>0</v>
      </c>
      <c r="V36" s="73">
        <f t="shared" si="4"/>
        <v>0</v>
      </c>
      <c r="W36" s="73">
        <f t="shared" si="5"/>
        <v>0</v>
      </c>
      <c r="X36" s="74">
        <f t="shared" si="6"/>
        <v>0</v>
      </c>
      <c r="Y36" s="79">
        <f t="shared" si="17"/>
        <v>0</v>
      </c>
      <c r="Z36" s="60">
        <f t="shared" si="7"/>
        <v>15.310492505353317</v>
      </c>
      <c r="AA36" s="239"/>
      <c r="AB36" s="240">
        <v>13</v>
      </c>
      <c r="AC36" s="228">
        <f t="shared" si="8"/>
        <v>0</v>
      </c>
      <c r="AD36" s="229">
        <f t="shared" si="9"/>
        <v>0</v>
      </c>
      <c r="AE36" s="276">
        <f t="shared" si="10"/>
        <v>15.310492505353317</v>
      </c>
      <c r="AF36" s="71"/>
      <c r="AG36" s="251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V36" s="238">
        <v>13</v>
      </c>
      <c r="AW36" s="231">
        <f t="shared" si="11"/>
        <v>0</v>
      </c>
      <c r="AX36" s="279">
        <f t="shared" si="12"/>
        <v>0</v>
      </c>
      <c r="AY36" s="233" t="e">
        <f t="shared" si="13"/>
        <v>#DIV/0!</v>
      </c>
      <c r="AZ36" s="283" t="e">
        <f t="shared" si="14"/>
        <v>#DIV/0!</v>
      </c>
      <c r="BB36" s="245" t="s">
        <v>113</v>
      </c>
    </row>
    <row r="37" spans="1:61" ht="14.25" customHeight="1" x14ac:dyDescent="0.2">
      <c r="A37" s="140"/>
      <c r="B37" s="141"/>
      <c r="C37" s="142"/>
      <c r="D37" s="143" t="str">
        <f t="shared" si="0"/>
        <v>C</v>
      </c>
      <c r="E37" s="144"/>
      <c r="F37" s="145"/>
      <c r="G37" s="145"/>
      <c r="H37" s="146"/>
      <c r="I37" s="145"/>
      <c r="J37" s="147"/>
      <c r="K37" s="145"/>
      <c r="L37" s="146"/>
      <c r="M37" s="144"/>
      <c r="N37" s="146"/>
      <c r="O37" s="146"/>
      <c r="P37" s="148"/>
      <c r="Q37" s="144">
        <f t="shared" si="15"/>
        <v>0</v>
      </c>
      <c r="R37" s="149" t="str">
        <f t="shared" si="1"/>
        <v>C</v>
      </c>
      <c r="S37" s="145">
        <f t="shared" si="16"/>
        <v>0</v>
      </c>
      <c r="T37" s="150" t="str">
        <f t="shared" si="2"/>
        <v>C</v>
      </c>
      <c r="U37" s="144">
        <f t="shared" si="3"/>
        <v>0</v>
      </c>
      <c r="V37" s="145">
        <f t="shared" si="4"/>
        <v>0</v>
      </c>
      <c r="W37" s="145">
        <f t="shared" si="5"/>
        <v>0</v>
      </c>
      <c r="X37" s="146">
        <f t="shared" si="6"/>
        <v>0</v>
      </c>
      <c r="Y37" s="151">
        <f t="shared" si="17"/>
        <v>0</v>
      </c>
      <c r="Z37" s="152">
        <f t="shared" si="7"/>
        <v>15.310492505353317</v>
      </c>
      <c r="AA37" s="239"/>
      <c r="AB37" s="240">
        <v>14</v>
      </c>
      <c r="AC37" s="228">
        <f t="shared" si="8"/>
        <v>0</v>
      </c>
      <c r="AD37" s="229">
        <f t="shared" si="9"/>
        <v>0</v>
      </c>
      <c r="AE37" s="276">
        <f t="shared" si="10"/>
        <v>15.310492505353317</v>
      </c>
      <c r="AF37" s="71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V37" s="238">
        <v>14</v>
      </c>
      <c r="AW37" s="231">
        <f t="shared" si="11"/>
        <v>0</v>
      </c>
      <c r="AX37" s="279">
        <f t="shared" si="12"/>
        <v>0</v>
      </c>
      <c r="AY37" s="233" t="e">
        <f t="shared" si="13"/>
        <v>#DIV/0!</v>
      </c>
      <c r="AZ37" s="283" t="e">
        <f t="shared" si="14"/>
        <v>#DIV/0!</v>
      </c>
    </row>
    <row r="38" spans="1:61" ht="14.25" customHeight="1" x14ac:dyDescent="0.2">
      <c r="A38" s="68"/>
      <c r="B38" s="64"/>
      <c r="C38" s="69"/>
      <c r="D38" s="33" t="str">
        <f t="shared" si="0"/>
        <v>C</v>
      </c>
      <c r="E38" s="72"/>
      <c r="F38" s="73"/>
      <c r="G38" s="73"/>
      <c r="H38" s="74"/>
      <c r="I38" s="73"/>
      <c r="J38" s="75"/>
      <c r="K38" s="73"/>
      <c r="L38" s="74"/>
      <c r="M38" s="72"/>
      <c r="N38" s="74"/>
      <c r="O38" s="74"/>
      <c r="P38" s="76"/>
      <c r="Q38" s="72">
        <f t="shared" si="15"/>
        <v>0</v>
      </c>
      <c r="R38" s="77" t="str">
        <f t="shared" si="1"/>
        <v>C</v>
      </c>
      <c r="S38" s="73">
        <f t="shared" si="16"/>
        <v>0</v>
      </c>
      <c r="T38" s="78" t="str">
        <f t="shared" si="2"/>
        <v>C</v>
      </c>
      <c r="U38" s="72">
        <f t="shared" si="3"/>
        <v>0</v>
      </c>
      <c r="V38" s="73">
        <f t="shared" si="4"/>
        <v>0</v>
      </c>
      <c r="W38" s="73">
        <f t="shared" si="5"/>
        <v>0</v>
      </c>
      <c r="X38" s="74">
        <f t="shared" si="6"/>
        <v>0</v>
      </c>
      <c r="Y38" s="79">
        <f t="shared" si="17"/>
        <v>0</v>
      </c>
      <c r="Z38" s="60">
        <f t="shared" si="7"/>
        <v>15.310492505353317</v>
      </c>
      <c r="AA38" s="239"/>
      <c r="AB38" s="240">
        <v>15</v>
      </c>
      <c r="AC38" s="228">
        <f t="shared" si="8"/>
        <v>0</v>
      </c>
      <c r="AD38" s="229">
        <f t="shared" si="9"/>
        <v>0</v>
      </c>
      <c r="AE38" s="276">
        <f t="shared" si="10"/>
        <v>15.310492505353317</v>
      </c>
      <c r="AF38" s="71"/>
      <c r="AV38" s="238">
        <v>15</v>
      </c>
      <c r="AW38" s="231">
        <f t="shared" si="11"/>
        <v>0</v>
      </c>
      <c r="AX38" s="279">
        <f t="shared" si="12"/>
        <v>0</v>
      </c>
      <c r="AY38" s="233" t="e">
        <f t="shared" si="13"/>
        <v>#DIV/0!</v>
      </c>
      <c r="AZ38" s="283" t="e">
        <f t="shared" si="14"/>
        <v>#DIV/0!</v>
      </c>
    </row>
    <row r="39" spans="1:61" ht="14.25" customHeight="1" x14ac:dyDescent="0.2">
      <c r="A39" s="140"/>
      <c r="B39" s="141"/>
      <c r="C39" s="142"/>
      <c r="D39" s="143" t="str">
        <f t="shared" si="0"/>
        <v>C</v>
      </c>
      <c r="E39" s="144"/>
      <c r="F39" s="145"/>
      <c r="G39" s="145"/>
      <c r="H39" s="146"/>
      <c r="I39" s="145"/>
      <c r="J39" s="147"/>
      <c r="K39" s="145"/>
      <c r="L39" s="146"/>
      <c r="M39" s="144"/>
      <c r="N39" s="146"/>
      <c r="O39" s="146"/>
      <c r="P39" s="148"/>
      <c r="Q39" s="144">
        <f t="shared" si="15"/>
        <v>0</v>
      </c>
      <c r="R39" s="149" t="str">
        <f t="shared" si="1"/>
        <v>C</v>
      </c>
      <c r="S39" s="145">
        <f t="shared" si="16"/>
        <v>0</v>
      </c>
      <c r="T39" s="150" t="str">
        <f t="shared" si="2"/>
        <v>C</v>
      </c>
      <c r="U39" s="144">
        <f t="shared" si="3"/>
        <v>0</v>
      </c>
      <c r="V39" s="145">
        <f t="shared" si="4"/>
        <v>0</v>
      </c>
      <c r="W39" s="145">
        <f t="shared" si="5"/>
        <v>0</v>
      </c>
      <c r="X39" s="146">
        <f t="shared" si="6"/>
        <v>0</v>
      </c>
      <c r="Y39" s="151">
        <f t="shared" si="17"/>
        <v>0</v>
      </c>
      <c r="Z39" s="152">
        <f t="shared" si="7"/>
        <v>15.310492505353317</v>
      </c>
      <c r="AA39" s="239"/>
      <c r="AB39" s="240">
        <v>16</v>
      </c>
      <c r="AC39" s="228">
        <f t="shared" si="8"/>
        <v>0</v>
      </c>
      <c r="AD39" s="229">
        <f t="shared" si="9"/>
        <v>0</v>
      </c>
      <c r="AE39" s="276">
        <f t="shared" si="10"/>
        <v>15.310492505353317</v>
      </c>
      <c r="AF39" s="71"/>
      <c r="AJ39" s="225"/>
      <c r="AV39" s="238">
        <v>16</v>
      </c>
      <c r="AW39" s="231">
        <f t="shared" si="11"/>
        <v>0</v>
      </c>
      <c r="AX39" s="279">
        <f t="shared" si="12"/>
        <v>0</v>
      </c>
      <c r="AY39" s="233" t="e">
        <f t="shared" si="13"/>
        <v>#DIV/0!</v>
      </c>
      <c r="AZ39" s="283" t="e">
        <f t="shared" si="14"/>
        <v>#DIV/0!</v>
      </c>
    </row>
    <row r="40" spans="1:61" ht="14.25" customHeight="1" x14ac:dyDescent="0.2">
      <c r="A40" s="68"/>
      <c r="B40" s="64"/>
      <c r="C40" s="69"/>
      <c r="D40" s="33" t="str">
        <f t="shared" si="0"/>
        <v>C</v>
      </c>
      <c r="E40" s="72"/>
      <c r="F40" s="73"/>
      <c r="G40" s="73"/>
      <c r="H40" s="74"/>
      <c r="I40" s="73"/>
      <c r="J40" s="75"/>
      <c r="K40" s="73"/>
      <c r="L40" s="74"/>
      <c r="M40" s="72"/>
      <c r="N40" s="74"/>
      <c r="O40" s="74"/>
      <c r="P40" s="76"/>
      <c r="Q40" s="72">
        <f t="shared" si="15"/>
        <v>0</v>
      </c>
      <c r="R40" s="77" t="str">
        <f t="shared" si="1"/>
        <v>C</v>
      </c>
      <c r="S40" s="73">
        <f t="shared" si="16"/>
        <v>0</v>
      </c>
      <c r="T40" s="78" t="str">
        <f t="shared" si="2"/>
        <v>C</v>
      </c>
      <c r="U40" s="72">
        <f t="shared" si="3"/>
        <v>0</v>
      </c>
      <c r="V40" s="73">
        <f t="shared" si="4"/>
        <v>0</v>
      </c>
      <c r="W40" s="73">
        <f t="shared" si="5"/>
        <v>0</v>
      </c>
      <c r="X40" s="74">
        <f t="shared" si="6"/>
        <v>0</v>
      </c>
      <c r="Y40" s="79">
        <f t="shared" si="17"/>
        <v>0</v>
      </c>
      <c r="Z40" s="60">
        <f t="shared" si="7"/>
        <v>15.310492505353317</v>
      </c>
      <c r="AA40" s="239"/>
      <c r="AB40" s="240">
        <v>17</v>
      </c>
      <c r="AC40" s="228">
        <f t="shared" si="8"/>
        <v>0</v>
      </c>
      <c r="AD40" s="229">
        <f t="shared" si="9"/>
        <v>0</v>
      </c>
      <c r="AE40" s="276">
        <f t="shared" si="10"/>
        <v>15.310492505353317</v>
      </c>
      <c r="AF40" s="71"/>
      <c r="AV40" s="238">
        <v>17</v>
      </c>
      <c r="AW40" s="231">
        <f t="shared" si="11"/>
        <v>0</v>
      </c>
      <c r="AX40" s="279">
        <f t="shared" si="12"/>
        <v>0</v>
      </c>
      <c r="AY40" s="233" t="e">
        <f t="shared" si="13"/>
        <v>#DIV/0!</v>
      </c>
      <c r="AZ40" s="283" t="e">
        <f t="shared" si="14"/>
        <v>#DIV/0!</v>
      </c>
    </row>
    <row r="41" spans="1:61" ht="14.25" customHeight="1" x14ac:dyDescent="0.2">
      <c r="A41" s="140"/>
      <c r="B41" s="141"/>
      <c r="C41" s="142"/>
      <c r="D41" s="143" t="str">
        <f t="shared" si="0"/>
        <v>C</v>
      </c>
      <c r="E41" s="144"/>
      <c r="F41" s="145"/>
      <c r="G41" s="145"/>
      <c r="H41" s="146"/>
      <c r="I41" s="145"/>
      <c r="J41" s="147"/>
      <c r="K41" s="145"/>
      <c r="L41" s="146"/>
      <c r="M41" s="144"/>
      <c r="N41" s="146"/>
      <c r="O41" s="146"/>
      <c r="P41" s="148"/>
      <c r="Q41" s="144">
        <f t="shared" si="15"/>
        <v>0</v>
      </c>
      <c r="R41" s="149" t="str">
        <f t="shared" si="1"/>
        <v>C</v>
      </c>
      <c r="S41" s="145">
        <f t="shared" si="16"/>
        <v>0</v>
      </c>
      <c r="T41" s="150" t="str">
        <f t="shared" si="2"/>
        <v>C</v>
      </c>
      <c r="U41" s="144">
        <f t="shared" si="3"/>
        <v>0</v>
      </c>
      <c r="V41" s="145">
        <f t="shared" si="4"/>
        <v>0</v>
      </c>
      <c r="W41" s="145">
        <f t="shared" si="5"/>
        <v>0</v>
      </c>
      <c r="X41" s="146">
        <f t="shared" si="6"/>
        <v>0</v>
      </c>
      <c r="Y41" s="151">
        <f t="shared" si="17"/>
        <v>0</v>
      </c>
      <c r="Z41" s="152">
        <f t="shared" si="7"/>
        <v>15.310492505353317</v>
      </c>
      <c r="AA41" s="239"/>
      <c r="AB41" s="240">
        <v>18</v>
      </c>
      <c r="AC41" s="228">
        <f t="shared" si="8"/>
        <v>0</v>
      </c>
      <c r="AD41" s="229">
        <f t="shared" si="9"/>
        <v>0</v>
      </c>
      <c r="AE41" s="276">
        <f t="shared" si="10"/>
        <v>15.310492505353317</v>
      </c>
      <c r="AF41" s="71"/>
      <c r="AV41" s="230">
        <v>18</v>
      </c>
      <c r="AW41" s="231">
        <f t="shared" si="11"/>
        <v>0</v>
      </c>
      <c r="AX41" s="279">
        <f t="shared" si="12"/>
        <v>0</v>
      </c>
      <c r="AY41" s="233" t="e">
        <f t="shared" si="13"/>
        <v>#DIV/0!</v>
      </c>
      <c r="AZ41" s="283" t="e">
        <f t="shared" si="14"/>
        <v>#DIV/0!</v>
      </c>
      <c r="BB41" s="315" t="s">
        <v>115</v>
      </c>
      <c r="BC41" s="315"/>
      <c r="BD41" s="315"/>
      <c r="BE41" s="315"/>
      <c r="BF41" s="315"/>
      <c r="BG41" s="315"/>
      <c r="BH41" s="315"/>
      <c r="BI41" s="315"/>
    </row>
    <row r="42" spans="1:61" ht="14.25" customHeight="1" x14ac:dyDescent="0.2">
      <c r="A42" s="68"/>
      <c r="B42" s="64"/>
      <c r="C42" s="69"/>
      <c r="D42" s="33" t="str">
        <f t="shared" si="0"/>
        <v>C</v>
      </c>
      <c r="E42" s="72"/>
      <c r="F42" s="73"/>
      <c r="G42" s="73"/>
      <c r="H42" s="74"/>
      <c r="I42" s="73"/>
      <c r="J42" s="75"/>
      <c r="K42" s="73"/>
      <c r="L42" s="74"/>
      <c r="M42" s="72"/>
      <c r="N42" s="74"/>
      <c r="O42" s="74"/>
      <c r="P42" s="76"/>
      <c r="Q42" s="72">
        <f t="shared" si="15"/>
        <v>0</v>
      </c>
      <c r="R42" s="77" t="str">
        <f t="shared" si="1"/>
        <v>C</v>
      </c>
      <c r="S42" s="73">
        <f t="shared" si="16"/>
        <v>0</v>
      </c>
      <c r="T42" s="78" t="str">
        <f t="shared" si="2"/>
        <v>C</v>
      </c>
      <c r="U42" s="72">
        <f t="shared" si="3"/>
        <v>0</v>
      </c>
      <c r="V42" s="73">
        <f t="shared" si="4"/>
        <v>0</v>
      </c>
      <c r="W42" s="73">
        <f t="shared" si="5"/>
        <v>0</v>
      </c>
      <c r="X42" s="74">
        <f t="shared" si="6"/>
        <v>0</v>
      </c>
      <c r="Y42" s="79">
        <f t="shared" si="17"/>
        <v>0</v>
      </c>
      <c r="Z42" s="60">
        <f t="shared" si="7"/>
        <v>15.310492505353317</v>
      </c>
      <c r="AA42" s="239"/>
      <c r="AB42" s="240">
        <v>19</v>
      </c>
      <c r="AC42" s="228">
        <f t="shared" si="8"/>
        <v>0</v>
      </c>
      <c r="AD42" s="229">
        <f t="shared" si="9"/>
        <v>0</v>
      </c>
      <c r="AE42" s="276">
        <f t="shared" si="10"/>
        <v>15.310492505353317</v>
      </c>
      <c r="AF42" s="71"/>
      <c r="AV42" s="238">
        <v>19</v>
      </c>
      <c r="AW42" s="231">
        <f t="shared" si="11"/>
        <v>0</v>
      </c>
      <c r="AX42" s="279">
        <f t="shared" si="12"/>
        <v>0</v>
      </c>
      <c r="AY42" s="233" t="e">
        <f t="shared" si="13"/>
        <v>#DIV/0!</v>
      </c>
      <c r="AZ42" s="283" t="e">
        <f t="shared" si="14"/>
        <v>#DIV/0!</v>
      </c>
      <c r="BB42" s="315"/>
      <c r="BC42" s="315"/>
      <c r="BD42" s="315"/>
      <c r="BE42" s="315"/>
      <c r="BF42" s="315"/>
      <c r="BG42" s="315"/>
      <c r="BH42" s="315"/>
      <c r="BI42" s="315"/>
    </row>
    <row r="43" spans="1:61" ht="14.25" customHeight="1" x14ac:dyDescent="0.2">
      <c r="A43" s="140"/>
      <c r="B43" s="141"/>
      <c r="C43" s="142"/>
      <c r="D43" s="143" t="str">
        <f t="shared" si="0"/>
        <v>C</v>
      </c>
      <c r="E43" s="144"/>
      <c r="F43" s="145"/>
      <c r="G43" s="145"/>
      <c r="H43" s="146"/>
      <c r="I43" s="145"/>
      <c r="J43" s="147"/>
      <c r="K43" s="145"/>
      <c r="L43" s="146"/>
      <c r="M43" s="144"/>
      <c r="N43" s="146"/>
      <c r="O43" s="146"/>
      <c r="P43" s="148"/>
      <c r="Q43" s="144">
        <f t="shared" si="15"/>
        <v>0</v>
      </c>
      <c r="R43" s="149" t="str">
        <f t="shared" si="1"/>
        <v>C</v>
      </c>
      <c r="S43" s="145">
        <f t="shared" si="16"/>
        <v>0</v>
      </c>
      <c r="T43" s="150" t="str">
        <f t="shared" si="2"/>
        <v>C</v>
      </c>
      <c r="U43" s="144">
        <f t="shared" si="3"/>
        <v>0</v>
      </c>
      <c r="V43" s="145">
        <f t="shared" si="4"/>
        <v>0</v>
      </c>
      <c r="W43" s="145">
        <f t="shared" si="5"/>
        <v>0</v>
      </c>
      <c r="X43" s="146">
        <f t="shared" si="6"/>
        <v>0</v>
      </c>
      <c r="Y43" s="151">
        <f t="shared" si="17"/>
        <v>0</v>
      </c>
      <c r="Z43" s="152">
        <f t="shared" si="7"/>
        <v>15.310492505353317</v>
      </c>
      <c r="AA43" s="239"/>
      <c r="AB43" s="240">
        <v>20</v>
      </c>
      <c r="AC43" s="228">
        <f t="shared" si="8"/>
        <v>0</v>
      </c>
      <c r="AD43" s="229">
        <f t="shared" si="9"/>
        <v>0</v>
      </c>
      <c r="AE43" s="276">
        <f t="shared" si="10"/>
        <v>15.310492505353317</v>
      </c>
      <c r="AF43" s="71"/>
      <c r="AV43" s="238">
        <v>20</v>
      </c>
      <c r="AW43" s="231">
        <f t="shared" si="11"/>
        <v>0</v>
      </c>
      <c r="AX43" s="279">
        <f t="shared" si="12"/>
        <v>0</v>
      </c>
      <c r="AY43" s="233" t="e">
        <f t="shared" si="13"/>
        <v>#DIV/0!</v>
      </c>
      <c r="AZ43" s="283" t="e">
        <f t="shared" si="14"/>
        <v>#DIV/0!</v>
      </c>
      <c r="BB43" s="315"/>
      <c r="BC43" s="315"/>
      <c r="BD43" s="315"/>
      <c r="BE43" s="315"/>
      <c r="BF43" s="315"/>
      <c r="BG43" s="315"/>
      <c r="BH43" s="315"/>
      <c r="BI43" s="315"/>
    </row>
    <row r="44" spans="1:61" ht="14.25" customHeight="1" x14ac:dyDescent="0.2">
      <c r="A44" s="68"/>
      <c r="B44" s="64"/>
      <c r="C44" s="69"/>
      <c r="D44" s="33" t="str">
        <f t="shared" si="0"/>
        <v>C</v>
      </c>
      <c r="E44" s="72"/>
      <c r="F44" s="73"/>
      <c r="G44" s="73"/>
      <c r="H44" s="74"/>
      <c r="I44" s="73"/>
      <c r="J44" s="75"/>
      <c r="K44" s="73"/>
      <c r="L44" s="74"/>
      <c r="M44" s="72"/>
      <c r="N44" s="74"/>
      <c r="O44" s="74"/>
      <c r="P44" s="76"/>
      <c r="Q44" s="72">
        <f t="shared" si="15"/>
        <v>0</v>
      </c>
      <c r="R44" s="77" t="str">
        <f t="shared" si="1"/>
        <v>C</v>
      </c>
      <c r="S44" s="73">
        <f t="shared" si="16"/>
        <v>0</v>
      </c>
      <c r="T44" s="78" t="str">
        <f t="shared" si="2"/>
        <v>C</v>
      </c>
      <c r="U44" s="72">
        <f t="shared" si="3"/>
        <v>0</v>
      </c>
      <c r="V44" s="73">
        <f t="shared" si="4"/>
        <v>0</v>
      </c>
      <c r="W44" s="73">
        <f t="shared" si="5"/>
        <v>0</v>
      </c>
      <c r="X44" s="74">
        <f t="shared" si="6"/>
        <v>0</v>
      </c>
      <c r="Y44" s="79">
        <f t="shared" si="17"/>
        <v>0</v>
      </c>
      <c r="Z44" s="60">
        <f t="shared" si="7"/>
        <v>15.310492505353317</v>
      </c>
      <c r="AA44" s="239"/>
      <c r="AB44" s="240">
        <v>21</v>
      </c>
      <c r="AC44" s="228">
        <f t="shared" si="8"/>
        <v>0</v>
      </c>
      <c r="AD44" s="229">
        <f t="shared" si="9"/>
        <v>0</v>
      </c>
      <c r="AE44" s="276">
        <f t="shared" si="10"/>
        <v>15.310492505353317</v>
      </c>
      <c r="AF44" s="71"/>
      <c r="AV44" s="238">
        <v>21</v>
      </c>
      <c r="AW44" s="231">
        <f t="shared" si="11"/>
        <v>0</v>
      </c>
      <c r="AX44" s="279">
        <f t="shared" si="12"/>
        <v>0</v>
      </c>
      <c r="AY44" s="233" t="e">
        <f t="shared" si="13"/>
        <v>#DIV/0!</v>
      </c>
      <c r="AZ44" s="283" t="e">
        <f t="shared" si="14"/>
        <v>#DIV/0!</v>
      </c>
    </row>
    <row r="45" spans="1:61" ht="14.25" customHeight="1" x14ac:dyDescent="0.2">
      <c r="A45" s="140"/>
      <c r="B45" s="141"/>
      <c r="C45" s="142"/>
      <c r="D45" s="143" t="str">
        <f t="shared" si="0"/>
        <v>C</v>
      </c>
      <c r="E45" s="144"/>
      <c r="F45" s="145"/>
      <c r="G45" s="145"/>
      <c r="H45" s="146"/>
      <c r="I45" s="145"/>
      <c r="J45" s="147"/>
      <c r="K45" s="145"/>
      <c r="L45" s="146"/>
      <c r="M45" s="144"/>
      <c r="N45" s="146"/>
      <c r="O45" s="146"/>
      <c r="P45" s="148"/>
      <c r="Q45" s="144">
        <f t="shared" si="15"/>
        <v>0</v>
      </c>
      <c r="R45" s="149" t="str">
        <f t="shared" si="1"/>
        <v>C</v>
      </c>
      <c r="S45" s="145">
        <f t="shared" si="16"/>
        <v>0</v>
      </c>
      <c r="T45" s="150" t="str">
        <f t="shared" si="2"/>
        <v>C</v>
      </c>
      <c r="U45" s="144">
        <f t="shared" si="3"/>
        <v>0</v>
      </c>
      <c r="V45" s="145">
        <f t="shared" si="4"/>
        <v>0</v>
      </c>
      <c r="W45" s="145">
        <f t="shared" si="5"/>
        <v>0</v>
      </c>
      <c r="X45" s="146">
        <f t="shared" si="6"/>
        <v>0</v>
      </c>
      <c r="Y45" s="151">
        <f t="shared" si="17"/>
        <v>0</v>
      </c>
      <c r="Z45" s="152">
        <f t="shared" si="7"/>
        <v>15.310492505353317</v>
      </c>
      <c r="AA45" s="239"/>
      <c r="AB45" s="240">
        <v>22</v>
      </c>
      <c r="AC45" s="228">
        <f t="shared" si="8"/>
        <v>0</v>
      </c>
      <c r="AD45" s="229">
        <f t="shared" si="9"/>
        <v>0</v>
      </c>
      <c r="AE45" s="276">
        <f t="shared" si="10"/>
        <v>15.310492505353317</v>
      </c>
      <c r="AF45" s="71"/>
      <c r="AV45" s="238">
        <v>22</v>
      </c>
      <c r="AW45" s="231">
        <f t="shared" si="11"/>
        <v>0</v>
      </c>
      <c r="AX45" s="279">
        <f t="shared" si="12"/>
        <v>0</v>
      </c>
      <c r="AY45" s="233" t="e">
        <f t="shared" si="13"/>
        <v>#DIV/0!</v>
      </c>
      <c r="AZ45" s="283" t="e">
        <f t="shared" si="14"/>
        <v>#DIV/0!</v>
      </c>
    </row>
    <row r="46" spans="1:61" ht="14.25" customHeight="1" x14ac:dyDescent="0.2">
      <c r="A46" s="68"/>
      <c r="B46" s="64"/>
      <c r="C46" s="69"/>
      <c r="D46" s="33" t="str">
        <f t="shared" si="0"/>
        <v>C</v>
      </c>
      <c r="E46" s="72"/>
      <c r="F46" s="73"/>
      <c r="G46" s="73"/>
      <c r="H46" s="74"/>
      <c r="I46" s="73"/>
      <c r="J46" s="75"/>
      <c r="K46" s="73"/>
      <c r="L46" s="74"/>
      <c r="M46" s="72"/>
      <c r="N46" s="74"/>
      <c r="O46" s="74"/>
      <c r="P46" s="76"/>
      <c r="Q46" s="72">
        <f t="shared" si="15"/>
        <v>0</v>
      </c>
      <c r="R46" s="77" t="str">
        <f t="shared" si="1"/>
        <v>C</v>
      </c>
      <c r="S46" s="73">
        <f t="shared" si="16"/>
        <v>0</v>
      </c>
      <c r="T46" s="78" t="str">
        <f t="shared" si="2"/>
        <v>C</v>
      </c>
      <c r="U46" s="72">
        <f t="shared" si="3"/>
        <v>0</v>
      </c>
      <c r="V46" s="73">
        <f t="shared" si="4"/>
        <v>0</v>
      </c>
      <c r="W46" s="73">
        <f t="shared" si="5"/>
        <v>0</v>
      </c>
      <c r="X46" s="74">
        <f t="shared" si="6"/>
        <v>0</v>
      </c>
      <c r="Y46" s="79">
        <f t="shared" si="17"/>
        <v>0</v>
      </c>
      <c r="Z46" s="60">
        <f t="shared" si="7"/>
        <v>15.310492505353317</v>
      </c>
      <c r="AA46" s="239"/>
      <c r="AB46" s="240">
        <v>23</v>
      </c>
      <c r="AC46" s="228">
        <f t="shared" si="8"/>
        <v>0</v>
      </c>
      <c r="AD46" s="229">
        <f t="shared" si="9"/>
        <v>0</v>
      </c>
      <c r="AE46" s="276">
        <f t="shared" si="10"/>
        <v>15.310492505353317</v>
      </c>
      <c r="AF46" s="71"/>
      <c r="AV46" s="238">
        <v>23</v>
      </c>
      <c r="AW46" s="231">
        <f t="shared" si="11"/>
        <v>0</v>
      </c>
      <c r="AX46" s="279">
        <f t="shared" si="12"/>
        <v>0</v>
      </c>
      <c r="AY46" s="233" t="e">
        <f t="shared" si="13"/>
        <v>#DIV/0!</v>
      </c>
      <c r="AZ46" s="283" t="e">
        <f t="shared" si="14"/>
        <v>#DIV/0!</v>
      </c>
    </row>
    <row r="47" spans="1:61" ht="14.25" customHeight="1" x14ac:dyDescent="0.2">
      <c r="A47" s="140"/>
      <c r="B47" s="141"/>
      <c r="C47" s="142"/>
      <c r="D47" s="143" t="str">
        <f t="shared" si="0"/>
        <v>C</v>
      </c>
      <c r="E47" s="144"/>
      <c r="F47" s="145"/>
      <c r="G47" s="145"/>
      <c r="H47" s="146"/>
      <c r="I47" s="145"/>
      <c r="J47" s="147"/>
      <c r="K47" s="145"/>
      <c r="L47" s="146"/>
      <c r="M47" s="144"/>
      <c r="N47" s="146"/>
      <c r="O47" s="146"/>
      <c r="P47" s="148"/>
      <c r="Q47" s="144">
        <f t="shared" si="15"/>
        <v>0</v>
      </c>
      <c r="R47" s="149" t="str">
        <f t="shared" si="1"/>
        <v>C</v>
      </c>
      <c r="S47" s="145">
        <f t="shared" si="16"/>
        <v>0</v>
      </c>
      <c r="T47" s="150" t="str">
        <f t="shared" si="2"/>
        <v>C</v>
      </c>
      <c r="U47" s="144">
        <f t="shared" si="3"/>
        <v>0</v>
      </c>
      <c r="V47" s="145">
        <f t="shared" si="4"/>
        <v>0</v>
      </c>
      <c r="W47" s="145">
        <f t="shared" si="5"/>
        <v>0</v>
      </c>
      <c r="X47" s="146">
        <f t="shared" si="6"/>
        <v>0</v>
      </c>
      <c r="Y47" s="151">
        <f t="shared" si="17"/>
        <v>0</v>
      </c>
      <c r="Z47" s="152">
        <f t="shared" si="7"/>
        <v>15.310492505353317</v>
      </c>
      <c r="AA47" s="239"/>
      <c r="AB47" s="240">
        <v>24</v>
      </c>
      <c r="AC47" s="228">
        <f t="shared" si="8"/>
        <v>0</v>
      </c>
      <c r="AD47" s="229">
        <f t="shared" si="9"/>
        <v>0</v>
      </c>
      <c r="AE47" s="276">
        <f t="shared" si="10"/>
        <v>15.310492505353317</v>
      </c>
      <c r="AF47" s="71"/>
      <c r="AV47" s="238">
        <v>24</v>
      </c>
      <c r="AW47" s="231">
        <f t="shared" si="11"/>
        <v>0</v>
      </c>
      <c r="AX47" s="279">
        <f t="shared" si="12"/>
        <v>0</v>
      </c>
      <c r="AY47" s="233" t="e">
        <f t="shared" si="13"/>
        <v>#DIV/0!</v>
      </c>
      <c r="AZ47" s="283" t="e">
        <f t="shared" si="14"/>
        <v>#DIV/0!</v>
      </c>
    </row>
    <row r="48" spans="1:61" ht="14.25" customHeight="1" x14ac:dyDescent="0.2">
      <c r="A48" s="68"/>
      <c r="B48" s="64"/>
      <c r="C48" s="69"/>
      <c r="D48" s="33" t="str">
        <f t="shared" si="0"/>
        <v>C</v>
      </c>
      <c r="E48" s="72"/>
      <c r="F48" s="73"/>
      <c r="G48" s="73"/>
      <c r="H48" s="74"/>
      <c r="I48" s="73"/>
      <c r="J48" s="75"/>
      <c r="K48" s="73"/>
      <c r="L48" s="74"/>
      <c r="M48" s="72"/>
      <c r="N48" s="74"/>
      <c r="O48" s="74"/>
      <c r="P48" s="76"/>
      <c r="Q48" s="72">
        <f t="shared" si="15"/>
        <v>0</v>
      </c>
      <c r="R48" s="77" t="str">
        <f t="shared" si="1"/>
        <v>C</v>
      </c>
      <c r="S48" s="73">
        <f t="shared" si="16"/>
        <v>0</v>
      </c>
      <c r="T48" s="78" t="str">
        <f t="shared" si="2"/>
        <v>C</v>
      </c>
      <c r="U48" s="72">
        <f t="shared" si="3"/>
        <v>0</v>
      </c>
      <c r="V48" s="73">
        <f t="shared" si="4"/>
        <v>0</v>
      </c>
      <c r="W48" s="73">
        <f t="shared" si="5"/>
        <v>0</v>
      </c>
      <c r="X48" s="74">
        <f t="shared" si="6"/>
        <v>0</v>
      </c>
      <c r="Y48" s="79">
        <f t="shared" si="17"/>
        <v>0</v>
      </c>
      <c r="Z48" s="60">
        <f t="shared" si="7"/>
        <v>15.310492505353317</v>
      </c>
      <c r="AA48" s="239"/>
      <c r="AB48" s="240">
        <v>25</v>
      </c>
      <c r="AC48" s="228">
        <f t="shared" si="8"/>
        <v>0</v>
      </c>
      <c r="AD48" s="229">
        <f t="shared" si="9"/>
        <v>0</v>
      </c>
      <c r="AE48" s="276">
        <f t="shared" si="10"/>
        <v>15.310492505353317</v>
      </c>
      <c r="AF48" s="71"/>
      <c r="AV48" s="238">
        <v>25</v>
      </c>
      <c r="AW48" s="231">
        <f t="shared" si="11"/>
        <v>0</v>
      </c>
      <c r="AX48" s="279">
        <f t="shared" si="12"/>
        <v>0</v>
      </c>
      <c r="AY48" s="233" t="e">
        <f t="shared" si="13"/>
        <v>#DIV/0!</v>
      </c>
      <c r="AZ48" s="283" t="e">
        <f t="shared" si="14"/>
        <v>#DIV/0!</v>
      </c>
    </row>
    <row r="49" spans="1:52" ht="14.25" customHeight="1" x14ac:dyDescent="0.2">
      <c r="A49" s="140"/>
      <c r="B49" s="141"/>
      <c r="C49" s="142"/>
      <c r="D49" s="143" t="str">
        <f t="shared" si="0"/>
        <v>C</v>
      </c>
      <c r="E49" s="144"/>
      <c r="F49" s="145"/>
      <c r="G49" s="145"/>
      <c r="H49" s="146"/>
      <c r="I49" s="145"/>
      <c r="J49" s="147"/>
      <c r="K49" s="145"/>
      <c r="L49" s="146"/>
      <c r="M49" s="144"/>
      <c r="N49" s="146"/>
      <c r="O49" s="146"/>
      <c r="P49" s="148"/>
      <c r="Q49" s="144">
        <f t="shared" si="15"/>
        <v>0</v>
      </c>
      <c r="R49" s="149" t="str">
        <f t="shared" si="1"/>
        <v>C</v>
      </c>
      <c r="S49" s="145">
        <f t="shared" si="16"/>
        <v>0</v>
      </c>
      <c r="T49" s="150" t="str">
        <f t="shared" si="2"/>
        <v>C</v>
      </c>
      <c r="U49" s="144">
        <f t="shared" si="3"/>
        <v>0</v>
      </c>
      <c r="V49" s="145">
        <f t="shared" si="4"/>
        <v>0</v>
      </c>
      <c r="W49" s="145">
        <f t="shared" si="5"/>
        <v>0</v>
      </c>
      <c r="X49" s="146">
        <f t="shared" si="6"/>
        <v>0</v>
      </c>
      <c r="Y49" s="151">
        <f t="shared" si="17"/>
        <v>0</v>
      </c>
      <c r="Z49" s="152">
        <f t="shared" si="7"/>
        <v>15.310492505353317</v>
      </c>
      <c r="AA49" s="239"/>
      <c r="AB49" s="240">
        <v>26</v>
      </c>
      <c r="AC49" s="228">
        <f t="shared" si="8"/>
        <v>0</v>
      </c>
      <c r="AD49" s="229">
        <f t="shared" si="9"/>
        <v>0</v>
      </c>
      <c r="AE49" s="276">
        <f t="shared" si="10"/>
        <v>15.310492505353317</v>
      </c>
      <c r="AF49" s="71"/>
      <c r="AV49" s="238">
        <v>26</v>
      </c>
      <c r="AW49" s="231">
        <f t="shared" si="11"/>
        <v>0</v>
      </c>
      <c r="AX49" s="279">
        <f t="shared" si="12"/>
        <v>0</v>
      </c>
      <c r="AY49" s="233" t="e">
        <f t="shared" si="13"/>
        <v>#DIV/0!</v>
      </c>
      <c r="AZ49" s="283" t="e">
        <f t="shared" si="14"/>
        <v>#DIV/0!</v>
      </c>
    </row>
    <row r="50" spans="1:52" ht="14.25" customHeight="1" x14ac:dyDescent="0.2">
      <c r="A50" s="68"/>
      <c r="B50" s="64"/>
      <c r="C50" s="69"/>
      <c r="D50" s="33" t="str">
        <f t="shared" si="0"/>
        <v>C</v>
      </c>
      <c r="E50" s="72"/>
      <c r="F50" s="73"/>
      <c r="G50" s="73"/>
      <c r="H50" s="74"/>
      <c r="I50" s="73"/>
      <c r="J50" s="75"/>
      <c r="K50" s="73"/>
      <c r="L50" s="74"/>
      <c r="M50" s="72"/>
      <c r="N50" s="74"/>
      <c r="O50" s="74"/>
      <c r="P50" s="76"/>
      <c r="Q50" s="72">
        <f t="shared" si="15"/>
        <v>0</v>
      </c>
      <c r="R50" s="77" t="str">
        <f t="shared" si="1"/>
        <v>C</v>
      </c>
      <c r="S50" s="73">
        <f t="shared" si="16"/>
        <v>0</v>
      </c>
      <c r="T50" s="78" t="str">
        <f t="shared" si="2"/>
        <v>C</v>
      </c>
      <c r="U50" s="72">
        <f t="shared" si="3"/>
        <v>0</v>
      </c>
      <c r="V50" s="73">
        <f t="shared" si="4"/>
        <v>0</v>
      </c>
      <c r="W50" s="73">
        <f t="shared" si="5"/>
        <v>0</v>
      </c>
      <c r="X50" s="74">
        <f t="shared" si="6"/>
        <v>0</v>
      </c>
      <c r="Y50" s="79">
        <f t="shared" si="17"/>
        <v>0</v>
      </c>
      <c r="Z50" s="60">
        <f t="shared" si="7"/>
        <v>15.310492505353317</v>
      </c>
      <c r="AA50" s="239"/>
      <c r="AB50" s="240">
        <v>27</v>
      </c>
      <c r="AC50" s="228">
        <f t="shared" si="8"/>
        <v>0</v>
      </c>
      <c r="AD50" s="229">
        <f t="shared" si="9"/>
        <v>0</v>
      </c>
      <c r="AE50" s="276">
        <f t="shared" si="10"/>
        <v>15.310492505353317</v>
      </c>
      <c r="AF50" s="71"/>
      <c r="AG50" s="250"/>
      <c r="AH50" s="71"/>
      <c r="AI50" s="71"/>
      <c r="AJ50" s="71"/>
      <c r="AK50" s="71"/>
      <c r="AL50" s="71"/>
      <c r="AV50" s="238">
        <v>27</v>
      </c>
      <c r="AW50" s="231">
        <f t="shared" si="11"/>
        <v>0</v>
      </c>
      <c r="AX50" s="279">
        <f t="shared" si="12"/>
        <v>0</v>
      </c>
      <c r="AY50" s="233" t="e">
        <f t="shared" si="13"/>
        <v>#DIV/0!</v>
      </c>
      <c r="AZ50" s="283" t="e">
        <f t="shared" si="14"/>
        <v>#DIV/0!</v>
      </c>
    </row>
    <row r="51" spans="1:52" ht="14.25" customHeight="1" x14ac:dyDescent="0.2">
      <c r="A51" s="140"/>
      <c r="B51" s="141"/>
      <c r="C51" s="142"/>
      <c r="D51" s="143" t="str">
        <f t="shared" si="0"/>
        <v>C</v>
      </c>
      <c r="E51" s="144"/>
      <c r="F51" s="145"/>
      <c r="G51" s="145"/>
      <c r="H51" s="146"/>
      <c r="I51" s="145"/>
      <c r="J51" s="147"/>
      <c r="K51" s="145"/>
      <c r="L51" s="146"/>
      <c r="M51" s="144"/>
      <c r="N51" s="146"/>
      <c r="O51" s="146"/>
      <c r="P51" s="148"/>
      <c r="Q51" s="144">
        <f t="shared" si="15"/>
        <v>0</v>
      </c>
      <c r="R51" s="149" t="str">
        <f t="shared" si="1"/>
        <v>C</v>
      </c>
      <c r="S51" s="145">
        <f t="shared" si="16"/>
        <v>0</v>
      </c>
      <c r="T51" s="150" t="str">
        <f t="shared" si="2"/>
        <v>C</v>
      </c>
      <c r="U51" s="144">
        <f t="shared" si="3"/>
        <v>0</v>
      </c>
      <c r="V51" s="145">
        <f t="shared" si="4"/>
        <v>0</v>
      </c>
      <c r="W51" s="145">
        <f t="shared" si="5"/>
        <v>0</v>
      </c>
      <c r="X51" s="146">
        <f t="shared" si="6"/>
        <v>0</v>
      </c>
      <c r="Y51" s="151">
        <f t="shared" si="17"/>
        <v>0</v>
      </c>
      <c r="Z51" s="152">
        <f t="shared" si="7"/>
        <v>15.310492505353317</v>
      </c>
      <c r="AA51" s="239"/>
      <c r="AB51" s="240">
        <v>28</v>
      </c>
      <c r="AC51" s="228">
        <f t="shared" si="8"/>
        <v>0</v>
      </c>
      <c r="AD51" s="229">
        <f t="shared" si="9"/>
        <v>0</v>
      </c>
      <c r="AE51" s="276">
        <f t="shared" si="10"/>
        <v>15.310492505353317</v>
      </c>
      <c r="AF51" s="71"/>
      <c r="AG51" s="245"/>
      <c r="AH51" s="71"/>
      <c r="AI51" s="71"/>
      <c r="AJ51" s="71"/>
      <c r="AK51" s="71"/>
      <c r="AL51" s="71"/>
      <c r="AV51" s="230">
        <v>28</v>
      </c>
      <c r="AW51" s="231">
        <f t="shared" si="11"/>
        <v>0</v>
      </c>
      <c r="AX51" s="279">
        <f t="shared" si="12"/>
        <v>0</v>
      </c>
      <c r="AY51" s="233" t="e">
        <f t="shared" si="13"/>
        <v>#DIV/0!</v>
      </c>
      <c r="AZ51" s="283" t="e">
        <f t="shared" si="14"/>
        <v>#DIV/0!</v>
      </c>
    </row>
    <row r="52" spans="1:52" ht="14.25" customHeight="1" x14ac:dyDescent="0.2">
      <c r="A52" s="68"/>
      <c r="B52" s="64"/>
      <c r="C52" s="69"/>
      <c r="D52" s="33" t="str">
        <f t="shared" si="0"/>
        <v>C</v>
      </c>
      <c r="E52" s="72"/>
      <c r="F52" s="73"/>
      <c r="G52" s="73"/>
      <c r="H52" s="74"/>
      <c r="I52" s="73"/>
      <c r="J52" s="75"/>
      <c r="K52" s="73"/>
      <c r="L52" s="74"/>
      <c r="M52" s="72"/>
      <c r="N52" s="74"/>
      <c r="O52" s="74"/>
      <c r="P52" s="76"/>
      <c r="Q52" s="72">
        <f t="shared" si="15"/>
        <v>0</v>
      </c>
      <c r="R52" s="77" t="str">
        <f t="shared" si="1"/>
        <v>C</v>
      </c>
      <c r="S52" s="73">
        <f t="shared" si="16"/>
        <v>0</v>
      </c>
      <c r="T52" s="78" t="str">
        <f t="shared" si="2"/>
        <v>C</v>
      </c>
      <c r="U52" s="72">
        <f t="shared" si="3"/>
        <v>0</v>
      </c>
      <c r="V52" s="73">
        <f t="shared" si="4"/>
        <v>0</v>
      </c>
      <c r="W52" s="73">
        <f t="shared" si="5"/>
        <v>0</v>
      </c>
      <c r="X52" s="74">
        <f t="shared" si="6"/>
        <v>0</v>
      </c>
      <c r="Y52" s="79">
        <f t="shared" si="17"/>
        <v>0</v>
      </c>
      <c r="Z52" s="60">
        <f t="shared" si="7"/>
        <v>15.310492505353317</v>
      </c>
      <c r="AA52" s="239"/>
      <c r="AB52" s="240">
        <v>29</v>
      </c>
      <c r="AC52" s="228">
        <f t="shared" si="8"/>
        <v>0</v>
      </c>
      <c r="AD52" s="229">
        <f t="shared" si="9"/>
        <v>0</v>
      </c>
      <c r="AE52" s="276">
        <f t="shared" si="10"/>
        <v>15.310492505353317</v>
      </c>
      <c r="AF52" s="71"/>
      <c r="AG52" s="252"/>
      <c r="AH52" s="252"/>
      <c r="AI52" s="253"/>
      <c r="AJ52" s="244"/>
      <c r="AK52" s="244"/>
      <c r="AL52" s="244"/>
      <c r="AM52" s="244"/>
      <c r="AN52" s="239"/>
      <c r="AO52" s="244"/>
      <c r="AP52" s="244"/>
      <c r="AQ52" s="244"/>
      <c r="AR52" s="244"/>
      <c r="AV52" s="238">
        <v>29</v>
      </c>
      <c r="AW52" s="231">
        <f t="shared" si="11"/>
        <v>0</v>
      </c>
      <c r="AX52" s="279">
        <f t="shared" si="12"/>
        <v>0</v>
      </c>
      <c r="AY52" s="233" t="e">
        <f t="shared" si="13"/>
        <v>#DIV/0!</v>
      </c>
      <c r="AZ52" s="283" t="e">
        <f t="shared" si="14"/>
        <v>#DIV/0!</v>
      </c>
    </row>
    <row r="53" spans="1:52" ht="14.25" customHeight="1" x14ac:dyDescent="0.2">
      <c r="A53" s="140"/>
      <c r="B53" s="141"/>
      <c r="C53" s="142"/>
      <c r="D53" s="143" t="str">
        <f t="shared" si="0"/>
        <v>C</v>
      </c>
      <c r="E53" s="144"/>
      <c r="F53" s="145"/>
      <c r="G53" s="145"/>
      <c r="H53" s="146"/>
      <c r="I53" s="145"/>
      <c r="J53" s="147"/>
      <c r="K53" s="145"/>
      <c r="L53" s="146"/>
      <c r="M53" s="144"/>
      <c r="N53" s="146"/>
      <c r="O53" s="146"/>
      <c r="P53" s="148"/>
      <c r="Q53" s="144">
        <f t="shared" si="15"/>
        <v>0</v>
      </c>
      <c r="R53" s="149" t="str">
        <f t="shared" si="1"/>
        <v>C</v>
      </c>
      <c r="S53" s="145">
        <f t="shared" si="16"/>
        <v>0</v>
      </c>
      <c r="T53" s="150" t="str">
        <f t="shared" si="2"/>
        <v>C</v>
      </c>
      <c r="U53" s="144">
        <f t="shared" si="3"/>
        <v>0</v>
      </c>
      <c r="V53" s="145">
        <f t="shared" si="4"/>
        <v>0</v>
      </c>
      <c r="W53" s="145">
        <f t="shared" si="5"/>
        <v>0</v>
      </c>
      <c r="X53" s="146">
        <f t="shared" si="6"/>
        <v>0</v>
      </c>
      <c r="Y53" s="151">
        <f t="shared" si="17"/>
        <v>0</v>
      </c>
      <c r="Z53" s="152">
        <f t="shared" si="7"/>
        <v>15.310492505353317</v>
      </c>
      <c r="AA53" s="239"/>
      <c r="AB53" s="240">
        <v>30</v>
      </c>
      <c r="AC53" s="228">
        <f t="shared" si="8"/>
        <v>0</v>
      </c>
      <c r="AD53" s="229">
        <f t="shared" si="9"/>
        <v>0</v>
      </c>
      <c r="AE53" s="276">
        <f t="shared" si="10"/>
        <v>15.310492505353317</v>
      </c>
      <c r="AF53" s="71"/>
      <c r="AG53" s="254"/>
      <c r="AH53" s="254"/>
      <c r="AI53" s="255"/>
      <c r="AJ53" s="255"/>
      <c r="AK53" s="255"/>
      <c r="AL53" s="255"/>
      <c r="AM53" s="255"/>
      <c r="AN53" s="256"/>
      <c r="AO53" s="256"/>
      <c r="AP53" s="256"/>
      <c r="AQ53" s="256"/>
      <c r="AR53" s="256"/>
      <c r="AV53" s="238">
        <v>30</v>
      </c>
      <c r="AW53" s="231">
        <f t="shared" si="11"/>
        <v>0</v>
      </c>
      <c r="AX53" s="279">
        <f t="shared" si="12"/>
        <v>0</v>
      </c>
      <c r="AY53" s="233" t="e">
        <f t="shared" si="13"/>
        <v>#DIV/0!</v>
      </c>
      <c r="AZ53" s="283" t="e">
        <f t="shared" si="14"/>
        <v>#DIV/0!</v>
      </c>
    </row>
    <row r="54" spans="1:52" ht="14.25" customHeight="1" x14ac:dyDescent="0.2">
      <c r="A54" s="68"/>
      <c r="B54" s="64"/>
      <c r="C54" s="69"/>
      <c r="D54" s="33" t="str">
        <f t="shared" si="0"/>
        <v>C</v>
      </c>
      <c r="E54" s="72"/>
      <c r="F54" s="73"/>
      <c r="G54" s="73"/>
      <c r="H54" s="74"/>
      <c r="I54" s="73"/>
      <c r="J54" s="75"/>
      <c r="K54" s="73"/>
      <c r="L54" s="74"/>
      <c r="M54" s="72"/>
      <c r="N54" s="74"/>
      <c r="O54" s="74"/>
      <c r="P54" s="76"/>
      <c r="Q54" s="72">
        <f t="shared" si="15"/>
        <v>0</v>
      </c>
      <c r="R54" s="77" t="str">
        <f t="shared" si="1"/>
        <v>C</v>
      </c>
      <c r="S54" s="73">
        <f t="shared" si="16"/>
        <v>0</v>
      </c>
      <c r="T54" s="78" t="str">
        <f t="shared" si="2"/>
        <v>C</v>
      </c>
      <c r="U54" s="72">
        <f t="shared" si="3"/>
        <v>0</v>
      </c>
      <c r="V54" s="73">
        <f t="shared" si="4"/>
        <v>0</v>
      </c>
      <c r="W54" s="73">
        <f t="shared" si="5"/>
        <v>0</v>
      </c>
      <c r="X54" s="74">
        <f t="shared" si="6"/>
        <v>0</v>
      </c>
      <c r="Y54" s="79">
        <f t="shared" si="17"/>
        <v>0</v>
      </c>
      <c r="Z54" s="60">
        <f t="shared" si="7"/>
        <v>15.310492505353317</v>
      </c>
      <c r="AA54" s="239"/>
      <c r="AB54" s="240">
        <v>31</v>
      </c>
      <c r="AC54" s="228">
        <f t="shared" si="8"/>
        <v>0</v>
      </c>
      <c r="AD54" s="229">
        <f t="shared" si="9"/>
        <v>0</v>
      </c>
      <c r="AE54" s="276">
        <f t="shared" si="10"/>
        <v>15.310492505353317</v>
      </c>
      <c r="AF54" s="71"/>
      <c r="AG54" s="71"/>
      <c r="AH54" s="71"/>
      <c r="AI54" s="71"/>
      <c r="AJ54" s="71"/>
      <c r="AK54" s="71"/>
      <c r="AL54" s="71"/>
      <c r="AV54" s="238">
        <v>31</v>
      </c>
      <c r="AW54" s="231">
        <f t="shared" si="11"/>
        <v>0</v>
      </c>
      <c r="AX54" s="279">
        <f t="shared" si="12"/>
        <v>0</v>
      </c>
      <c r="AY54" s="233" t="e">
        <f t="shared" si="13"/>
        <v>#DIV/0!</v>
      </c>
      <c r="AZ54" s="283" t="e">
        <f t="shared" si="14"/>
        <v>#DIV/0!</v>
      </c>
    </row>
    <row r="55" spans="1:52" ht="14.25" customHeight="1" x14ac:dyDescent="0.2">
      <c r="A55" s="140"/>
      <c r="B55" s="141"/>
      <c r="C55" s="142"/>
      <c r="D55" s="143" t="str">
        <f t="shared" si="0"/>
        <v>C</v>
      </c>
      <c r="E55" s="144"/>
      <c r="F55" s="145"/>
      <c r="G55" s="145"/>
      <c r="H55" s="146"/>
      <c r="I55" s="145"/>
      <c r="J55" s="147"/>
      <c r="K55" s="145"/>
      <c r="L55" s="146"/>
      <c r="M55" s="144"/>
      <c r="N55" s="146"/>
      <c r="O55" s="146"/>
      <c r="P55" s="148"/>
      <c r="Q55" s="144">
        <f t="shared" si="15"/>
        <v>0</v>
      </c>
      <c r="R55" s="149" t="str">
        <f t="shared" si="1"/>
        <v>C</v>
      </c>
      <c r="S55" s="145">
        <f t="shared" si="16"/>
        <v>0</v>
      </c>
      <c r="T55" s="150" t="str">
        <f t="shared" si="2"/>
        <v>C</v>
      </c>
      <c r="U55" s="144">
        <f t="shared" si="3"/>
        <v>0</v>
      </c>
      <c r="V55" s="145">
        <f t="shared" si="4"/>
        <v>0</v>
      </c>
      <c r="W55" s="145">
        <f t="shared" si="5"/>
        <v>0</v>
      </c>
      <c r="X55" s="146">
        <f t="shared" si="6"/>
        <v>0</v>
      </c>
      <c r="Y55" s="151">
        <f t="shared" si="17"/>
        <v>0</v>
      </c>
      <c r="Z55" s="152">
        <f t="shared" si="7"/>
        <v>15.310492505353317</v>
      </c>
      <c r="AA55" s="239"/>
      <c r="AB55" s="240">
        <v>32</v>
      </c>
      <c r="AC55" s="228">
        <f t="shared" si="8"/>
        <v>0</v>
      </c>
      <c r="AD55" s="229">
        <f t="shared" si="9"/>
        <v>0</v>
      </c>
      <c r="AE55" s="276">
        <f t="shared" si="10"/>
        <v>15.310492505353317</v>
      </c>
      <c r="AF55" s="71"/>
      <c r="AG55" s="245"/>
      <c r="AH55" s="71"/>
      <c r="AI55" s="245"/>
      <c r="AJ55" s="71"/>
      <c r="AK55" s="71"/>
      <c r="AL55" s="71"/>
      <c r="AV55" s="238">
        <v>32</v>
      </c>
      <c r="AW55" s="231">
        <f t="shared" si="11"/>
        <v>0</v>
      </c>
      <c r="AX55" s="279">
        <f t="shared" si="12"/>
        <v>0</v>
      </c>
      <c r="AY55" s="233" t="e">
        <f t="shared" si="13"/>
        <v>#DIV/0!</v>
      </c>
      <c r="AZ55" s="283" t="e">
        <f t="shared" si="14"/>
        <v>#DIV/0!</v>
      </c>
    </row>
    <row r="56" spans="1:52" ht="14.25" customHeight="1" x14ac:dyDescent="0.2">
      <c r="A56" s="68"/>
      <c r="B56" s="64"/>
      <c r="C56" s="69"/>
      <c r="D56" s="33" t="str">
        <f t="shared" si="0"/>
        <v>C</v>
      </c>
      <c r="E56" s="72"/>
      <c r="F56" s="73"/>
      <c r="G56" s="73"/>
      <c r="H56" s="74"/>
      <c r="I56" s="73"/>
      <c r="J56" s="75"/>
      <c r="K56" s="73"/>
      <c r="L56" s="74"/>
      <c r="M56" s="72"/>
      <c r="N56" s="74"/>
      <c r="O56" s="74"/>
      <c r="P56" s="76"/>
      <c r="Q56" s="72">
        <f t="shared" si="15"/>
        <v>0</v>
      </c>
      <c r="R56" s="77" t="str">
        <f t="shared" si="1"/>
        <v>C</v>
      </c>
      <c r="S56" s="73">
        <f t="shared" si="16"/>
        <v>0</v>
      </c>
      <c r="T56" s="78" t="str">
        <f t="shared" si="2"/>
        <v>C</v>
      </c>
      <c r="U56" s="72">
        <f t="shared" si="3"/>
        <v>0</v>
      </c>
      <c r="V56" s="73">
        <f t="shared" si="4"/>
        <v>0</v>
      </c>
      <c r="W56" s="73">
        <f t="shared" si="5"/>
        <v>0</v>
      </c>
      <c r="X56" s="74">
        <f t="shared" si="6"/>
        <v>0</v>
      </c>
      <c r="Y56" s="79">
        <f t="shared" si="17"/>
        <v>0</v>
      </c>
      <c r="Z56" s="60">
        <f t="shared" si="7"/>
        <v>15.310492505353317</v>
      </c>
      <c r="AA56" s="239"/>
      <c r="AB56" s="240">
        <v>33</v>
      </c>
      <c r="AC56" s="228">
        <f t="shared" si="8"/>
        <v>0</v>
      </c>
      <c r="AD56" s="229">
        <f t="shared" si="9"/>
        <v>0</v>
      </c>
      <c r="AE56" s="276">
        <f t="shared" si="10"/>
        <v>15.310492505353317</v>
      </c>
      <c r="AF56" s="71"/>
      <c r="AG56" s="54"/>
      <c r="AH56" s="248"/>
      <c r="AI56" s="71"/>
      <c r="AJ56" s="71"/>
      <c r="AK56" s="71"/>
      <c r="AL56" s="71"/>
      <c r="AN56" s="248"/>
      <c r="AV56" s="238">
        <v>33</v>
      </c>
      <c r="AW56" s="231">
        <f t="shared" si="11"/>
        <v>0</v>
      </c>
      <c r="AX56" s="279">
        <f t="shared" si="12"/>
        <v>0</v>
      </c>
      <c r="AY56" s="233" t="e">
        <f t="shared" si="13"/>
        <v>#DIV/0!</v>
      </c>
      <c r="AZ56" s="283" t="e">
        <f t="shared" si="14"/>
        <v>#DIV/0!</v>
      </c>
    </row>
    <row r="57" spans="1:52" ht="14.25" customHeight="1" x14ac:dyDescent="0.2">
      <c r="A57" s="140"/>
      <c r="B57" s="141"/>
      <c r="C57" s="142"/>
      <c r="D57" s="143" t="str">
        <f t="shared" si="0"/>
        <v>C</v>
      </c>
      <c r="E57" s="144"/>
      <c r="F57" s="145"/>
      <c r="G57" s="145"/>
      <c r="H57" s="146"/>
      <c r="I57" s="145"/>
      <c r="J57" s="147"/>
      <c r="K57" s="145"/>
      <c r="L57" s="146"/>
      <c r="M57" s="144"/>
      <c r="N57" s="146"/>
      <c r="O57" s="146"/>
      <c r="P57" s="148"/>
      <c r="Q57" s="144">
        <f t="shared" si="15"/>
        <v>0</v>
      </c>
      <c r="R57" s="149" t="str">
        <f t="shared" si="1"/>
        <v>C</v>
      </c>
      <c r="S57" s="145">
        <f t="shared" si="16"/>
        <v>0</v>
      </c>
      <c r="T57" s="150" t="str">
        <f t="shared" si="2"/>
        <v>C</v>
      </c>
      <c r="U57" s="144">
        <f t="shared" si="3"/>
        <v>0</v>
      </c>
      <c r="V57" s="145">
        <f t="shared" si="4"/>
        <v>0</v>
      </c>
      <c r="W57" s="145">
        <f t="shared" si="5"/>
        <v>0</v>
      </c>
      <c r="X57" s="146">
        <f t="shared" si="6"/>
        <v>0</v>
      </c>
      <c r="Y57" s="151">
        <f t="shared" si="17"/>
        <v>0</v>
      </c>
      <c r="Z57" s="152">
        <f t="shared" si="7"/>
        <v>15.310492505353317</v>
      </c>
      <c r="AA57" s="239"/>
      <c r="AB57" s="240">
        <v>34</v>
      </c>
      <c r="AC57" s="228">
        <f t="shared" si="8"/>
        <v>0</v>
      </c>
      <c r="AD57" s="229">
        <f t="shared" si="9"/>
        <v>0</v>
      </c>
      <c r="AE57" s="276">
        <f t="shared" si="10"/>
        <v>15.310492505353317</v>
      </c>
      <c r="AF57" s="71"/>
      <c r="AG57" s="54"/>
      <c r="AH57" s="54"/>
      <c r="AI57" s="54"/>
      <c r="AJ57" s="54"/>
      <c r="AK57" s="54"/>
      <c r="AL57" s="54"/>
      <c r="AV57" s="238">
        <v>34</v>
      </c>
      <c r="AW57" s="231">
        <f t="shared" si="11"/>
        <v>0</v>
      </c>
      <c r="AX57" s="279">
        <f t="shared" si="12"/>
        <v>0</v>
      </c>
      <c r="AY57" s="233" t="e">
        <f t="shared" si="13"/>
        <v>#DIV/0!</v>
      </c>
      <c r="AZ57" s="283" t="e">
        <f t="shared" si="14"/>
        <v>#DIV/0!</v>
      </c>
    </row>
    <row r="58" spans="1:52" ht="14.25" customHeight="1" x14ac:dyDescent="0.2">
      <c r="A58" s="68"/>
      <c r="B58" s="64"/>
      <c r="C58" s="69"/>
      <c r="D58" s="33" t="str">
        <f t="shared" si="0"/>
        <v>C</v>
      </c>
      <c r="E58" s="72"/>
      <c r="F58" s="73"/>
      <c r="G58" s="73"/>
      <c r="H58" s="74"/>
      <c r="I58" s="73"/>
      <c r="J58" s="75"/>
      <c r="K58" s="73"/>
      <c r="L58" s="74"/>
      <c r="M58" s="72"/>
      <c r="N58" s="74"/>
      <c r="O58" s="74"/>
      <c r="P58" s="76"/>
      <c r="Q58" s="72">
        <f t="shared" si="15"/>
        <v>0</v>
      </c>
      <c r="R58" s="77" t="str">
        <f t="shared" si="1"/>
        <v>C</v>
      </c>
      <c r="S58" s="73">
        <f t="shared" si="16"/>
        <v>0</v>
      </c>
      <c r="T58" s="78" t="str">
        <f t="shared" si="2"/>
        <v>C</v>
      </c>
      <c r="U58" s="72">
        <f t="shared" si="3"/>
        <v>0</v>
      </c>
      <c r="V58" s="73">
        <f t="shared" si="4"/>
        <v>0</v>
      </c>
      <c r="W58" s="73">
        <f t="shared" si="5"/>
        <v>0</v>
      </c>
      <c r="X58" s="74">
        <f t="shared" si="6"/>
        <v>0</v>
      </c>
      <c r="Y58" s="79">
        <f t="shared" si="17"/>
        <v>0</v>
      </c>
      <c r="Z58" s="60">
        <f t="shared" si="7"/>
        <v>15.310492505353317</v>
      </c>
      <c r="AA58" s="239"/>
      <c r="AB58" s="240">
        <v>35</v>
      </c>
      <c r="AC58" s="228">
        <f t="shared" si="8"/>
        <v>0</v>
      </c>
      <c r="AD58" s="229">
        <f t="shared" si="9"/>
        <v>0</v>
      </c>
      <c r="AE58" s="276">
        <f t="shared" si="10"/>
        <v>15.310492505353317</v>
      </c>
      <c r="AF58" s="71"/>
      <c r="AG58" s="54"/>
      <c r="AH58" s="54"/>
      <c r="AI58" s="54"/>
      <c r="AJ58" s="54"/>
      <c r="AK58" s="54"/>
      <c r="AL58" s="54"/>
      <c r="AV58" s="238">
        <v>35</v>
      </c>
      <c r="AW58" s="231">
        <f t="shared" si="11"/>
        <v>0</v>
      </c>
      <c r="AX58" s="279">
        <f t="shared" si="12"/>
        <v>0</v>
      </c>
      <c r="AY58" s="233" t="e">
        <f t="shared" si="13"/>
        <v>#DIV/0!</v>
      </c>
      <c r="AZ58" s="283" t="e">
        <f t="shared" si="14"/>
        <v>#DIV/0!</v>
      </c>
    </row>
    <row r="59" spans="1:52" ht="14.25" customHeight="1" x14ac:dyDescent="0.2">
      <c r="A59" s="140"/>
      <c r="B59" s="141"/>
      <c r="C59" s="142"/>
      <c r="D59" s="143" t="str">
        <f t="shared" si="0"/>
        <v>C</v>
      </c>
      <c r="E59" s="144"/>
      <c r="F59" s="145"/>
      <c r="G59" s="145"/>
      <c r="H59" s="146"/>
      <c r="I59" s="145"/>
      <c r="J59" s="147"/>
      <c r="K59" s="145"/>
      <c r="L59" s="146"/>
      <c r="M59" s="144"/>
      <c r="N59" s="146"/>
      <c r="O59" s="146"/>
      <c r="P59" s="148"/>
      <c r="Q59" s="144">
        <f t="shared" si="15"/>
        <v>0</v>
      </c>
      <c r="R59" s="149" t="str">
        <f t="shared" si="1"/>
        <v>C</v>
      </c>
      <c r="S59" s="145">
        <f t="shared" si="16"/>
        <v>0</v>
      </c>
      <c r="T59" s="150" t="str">
        <f t="shared" si="2"/>
        <v>C</v>
      </c>
      <c r="U59" s="144">
        <f t="shared" si="3"/>
        <v>0</v>
      </c>
      <c r="V59" s="145">
        <f t="shared" si="4"/>
        <v>0</v>
      </c>
      <c r="W59" s="145">
        <f t="shared" si="5"/>
        <v>0</v>
      </c>
      <c r="X59" s="146">
        <f t="shared" si="6"/>
        <v>0</v>
      </c>
      <c r="Y59" s="151">
        <f t="shared" si="17"/>
        <v>0</v>
      </c>
      <c r="Z59" s="152">
        <f t="shared" si="7"/>
        <v>15.310492505353317</v>
      </c>
      <c r="AA59" s="239"/>
      <c r="AB59" s="240">
        <v>36</v>
      </c>
      <c r="AC59" s="228">
        <f t="shared" si="8"/>
        <v>0</v>
      </c>
      <c r="AD59" s="229">
        <f t="shared" si="9"/>
        <v>0</v>
      </c>
      <c r="AE59" s="276">
        <f t="shared" si="10"/>
        <v>15.310492505353317</v>
      </c>
      <c r="AF59" s="71"/>
      <c r="AG59" s="71"/>
      <c r="AH59" s="71"/>
      <c r="AI59" s="71"/>
      <c r="AJ59" s="71"/>
      <c r="AK59" s="71"/>
      <c r="AL59" s="71"/>
      <c r="AV59" s="238">
        <v>36</v>
      </c>
      <c r="AW59" s="231">
        <f t="shared" si="11"/>
        <v>0</v>
      </c>
      <c r="AX59" s="279">
        <f t="shared" si="12"/>
        <v>0</v>
      </c>
      <c r="AY59" s="233" t="e">
        <f t="shared" si="13"/>
        <v>#DIV/0!</v>
      </c>
      <c r="AZ59" s="283" t="e">
        <f t="shared" si="14"/>
        <v>#DIV/0!</v>
      </c>
    </row>
    <row r="60" spans="1:52" ht="14.25" customHeight="1" x14ac:dyDescent="0.2">
      <c r="A60" s="68"/>
      <c r="B60" s="64"/>
      <c r="C60" s="69"/>
      <c r="D60" s="33" t="str">
        <f t="shared" si="0"/>
        <v>C</v>
      </c>
      <c r="E60" s="72"/>
      <c r="F60" s="73"/>
      <c r="G60" s="73"/>
      <c r="H60" s="74"/>
      <c r="I60" s="73"/>
      <c r="J60" s="75"/>
      <c r="K60" s="73"/>
      <c r="L60" s="74"/>
      <c r="M60" s="72"/>
      <c r="N60" s="74"/>
      <c r="O60" s="74"/>
      <c r="P60" s="76"/>
      <c r="Q60" s="72">
        <f t="shared" si="15"/>
        <v>0</v>
      </c>
      <c r="R60" s="77" t="str">
        <f t="shared" si="1"/>
        <v>C</v>
      </c>
      <c r="S60" s="73">
        <f t="shared" si="16"/>
        <v>0</v>
      </c>
      <c r="T60" s="78" t="str">
        <f t="shared" si="2"/>
        <v>C</v>
      </c>
      <c r="U60" s="72">
        <f t="shared" si="3"/>
        <v>0</v>
      </c>
      <c r="V60" s="73">
        <f t="shared" si="4"/>
        <v>0</v>
      </c>
      <c r="W60" s="73">
        <f t="shared" si="5"/>
        <v>0</v>
      </c>
      <c r="X60" s="74">
        <f t="shared" si="6"/>
        <v>0</v>
      </c>
      <c r="Y60" s="79">
        <f t="shared" si="17"/>
        <v>0</v>
      </c>
      <c r="Z60" s="60">
        <f t="shared" si="7"/>
        <v>15.310492505353317</v>
      </c>
      <c r="AA60" s="239"/>
      <c r="AB60" s="240">
        <v>37</v>
      </c>
      <c r="AC60" s="228">
        <f t="shared" si="8"/>
        <v>0</v>
      </c>
      <c r="AD60" s="229">
        <f t="shared" si="9"/>
        <v>0</v>
      </c>
      <c r="AE60" s="276">
        <f t="shared" si="10"/>
        <v>15.310492505353317</v>
      </c>
      <c r="AF60" s="71"/>
      <c r="AG60" s="71"/>
      <c r="AH60" s="71"/>
      <c r="AI60" s="71"/>
      <c r="AJ60" s="71"/>
      <c r="AK60" s="71"/>
      <c r="AL60" s="71"/>
      <c r="AV60" s="238">
        <v>37</v>
      </c>
      <c r="AW60" s="231">
        <f t="shared" si="11"/>
        <v>0</v>
      </c>
      <c r="AX60" s="279">
        <f t="shared" si="12"/>
        <v>0</v>
      </c>
      <c r="AY60" s="233" t="e">
        <f t="shared" si="13"/>
        <v>#DIV/0!</v>
      </c>
      <c r="AZ60" s="283" t="e">
        <f t="shared" si="14"/>
        <v>#DIV/0!</v>
      </c>
    </row>
    <row r="61" spans="1:52" ht="14.25" customHeight="1" x14ac:dyDescent="0.2">
      <c r="A61" s="140"/>
      <c r="B61" s="141"/>
      <c r="C61" s="142"/>
      <c r="D61" s="143" t="str">
        <f t="shared" si="0"/>
        <v>C</v>
      </c>
      <c r="E61" s="144"/>
      <c r="F61" s="145"/>
      <c r="G61" s="145"/>
      <c r="H61" s="146"/>
      <c r="I61" s="145"/>
      <c r="J61" s="147"/>
      <c r="K61" s="145"/>
      <c r="L61" s="146"/>
      <c r="M61" s="144"/>
      <c r="N61" s="146"/>
      <c r="O61" s="146"/>
      <c r="P61" s="148"/>
      <c r="Q61" s="144">
        <f t="shared" si="15"/>
        <v>0</v>
      </c>
      <c r="R61" s="149" t="str">
        <f t="shared" si="1"/>
        <v>C</v>
      </c>
      <c r="S61" s="145">
        <f t="shared" si="16"/>
        <v>0</v>
      </c>
      <c r="T61" s="150" t="str">
        <f t="shared" si="2"/>
        <v>C</v>
      </c>
      <c r="U61" s="144">
        <f t="shared" si="3"/>
        <v>0</v>
      </c>
      <c r="V61" s="145">
        <f t="shared" si="4"/>
        <v>0</v>
      </c>
      <c r="W61" s="145">
        <f t="shared" si="5"/>
        <v>0</v>
      </c>
      <c r="X61" s="146">
        <f t="shared" si="6"/>
        <v>0</v>
      </c>
      <c r="Y61" s="151">
        <f t="shared" si="17"/>
        <v>0</v>
      </c>
      <c r="Z61" s="152">
        <f t="shared" si="7"/>
        <v>15.310492505353317</v>
      </c>
      <c r="AA61" s="239"/>
      <c r="AB61" s="240">
        <v>38</v>
      </c>
      <c r="AC61" s="228">
        <f t="shared" si="8"/>
        <v>0</v>
      </c>
      <c r="AD61" s="229">
        <f t="shared" si="9"/>
        <v>0</v>
      </c>
      <c r="AE61" s="276">
        <f t="shared" si="10"/>
        <v>15.310492505353317</v>
      </c>
      <c r="AF61" s="71"/>
      <c r="AG61" s="71"/>
      <c r="AH61" s="71"/>
      <c r="AI61" s="71"/>
      <c r="AJ61" s="71"/>
      <c r="AK61" s="71"/>
      <c r="AL61" s="71"/>
      <c r="AV61" s="230">
        <v>38</v>
      </c>
      <c r="AW61" s="231">
        <f t="shared" si="11"/>
        <v>0</v>
      </c>
      <c r="AX61" s="279">
        <f t="shared" si="12"/>
        <v>0</v>
      </c>
      <c r="AY61" s="233" t="e">
        <f t="shared" si="13"/>
        <v>#DIV/0!</v>
      </c>
      <c r="AZ61" s="283" t="e">
        <f t="shared" si="14"/>
        <v>#DIV/0!</v>
      </c>
    </row>
    <row r="62" spans="1:52" ht="14.25" customHeight="1" x14ac:dyDescent="0.2">
      <c r="A62" s="68"/>
      <c r="B62" s="64"/>
      <c r="C62" s="69"/>
      <c r="D62" s="33" t="str">
        <f t="shared" si="0"/>
        <v>C</v>
      </c>
      <c r="E62" s="72"/>
      <c r="F62" s="73"/>
      <c r="G62" s="73"/>
      <c r="H62" s="74"/>
      <c r="I62" s="73"/>
      <c r="J62" s="75"/>
      <c r="K62" s="73"/>
      <c r="L62" s="74"/>
      <c r="M62" s="72"/>
      <c r="N62" s="74"/>
      <c r="O62" s="74"/>
      <c r="P62" s="76"/>
      <c r="Q62" s="72">
        <f t="shared" si="15"/>
        <v>0</v>
      </c>
      <c r="R62" s="77" t="str">
        <f t="shared" si="1"/>
        <v>C</v>
      </c>
      <c r="S62" s="73">
        <f t="shared" si="16"/>
        <v>0</v>
      </c>
      <c r="T62" s="78" t="str">
        <f t="shared" si="2"/>
        <v>C</v>
      </c>
      <c r="U62" s="72">
        <f t="shared" si="3"/>
        <v>0</v>
      </c>
      <c r="V62" s="73">
        <f t="shared" si="4"/>
        <v>0</v>
      </c>
      <c r="W62" s="73">
        <f t="shared" si="5"/>
        <v>0</v>
      </c>
      <c r="X62" s="74">
        <f t="shared" si="6"/>
        <v>0</v>
      </c>
      <c r="Y62" s="79">
        <f t="shared" si="17"/>
        <v>0</v>
      </c>
      <c r="Z62" s="60">
        <f t="shared" si="7"/>
        <v>15.310492505353317</v>
      </c>
      <c r="AA62" s="239"/>
      <c r="AB62" s="240">
        <v>39</v>
      </c>
      <c r="AC62" s="228">
        <f t="shared" si="8"/>
        <v>0</v>
      </c>
      <c r="AD62" s="229">
        <f t="shared" si="9"/>
        <v>0</v>
      </c>
      <c r="AE62" s="276">
        <f t="shared" si="10"/>
        <v>15.310492505353317</v>
      </c>
      <c r="AF62" s="71"/>
      <c r="AG62" s="71"/>
      <c r="AH62" s="71"/>
      <c r="AI62" s="71"/>
      <c r="AJ62" s="71"/>
      <c r="AK62" s="71"/>
      <c r="AL62" s="71"/>
      <c r="AV62" s="238">
        <v>39</v>
      </c>
      <c r="AW62" s="231">
        <f t="shared" si="11"/>
        <v>0</v>
      </c>
      <c r="AX62" s="279">
        <f t="shared" si="12"/>
        <v>0</v>
      </c>
      <c r="AY62" s="233" t="e">
        <f t="shared" si="13"/>
        <v>#DIV/0!</v>
      </c>
      <c r="AZ62" s="283" t="e">
        <f t="shared" si="14"/>
        <v>#DIV/0!</v>
      </c>
    </row>
    <row r="63" spans="1:52" ht="14.25" customHeight="1" thickBot="1" x14ac:dyDescent="0.25">
      <c r="A63" s="153"/>
      <c r="B63" s="154"/>
      <c r="C63" s="155"/>
      <c r="D63" s="143" t="str">
        <f t="shared" si="0"/>
        <v>C</v>
      </c>
      <c r="E63" s="156"/>
      <c r="F63" s="157"/>
      <c r="G63" s="157"/>
      <c r="H63" s="158"/>
      <c r="I63" s="157"/>
      <c r="J63" s="159"/>
      <c r="K63" s="157"/>
      <c r="L63" s="158"/>
      <c r="M63" s="156"/>
      <c r="N63" s="158"/>
      <c r="O63" s="158"/>
      <c r="P63" s="160"/>
      <c r="Q63" s="144">
        <f t="shared" si="15"/>
        <v>0</v>
      </c>
      <c r="R63" s="149" t="str">
        <f t="shared" si="1"/>
        <v>C</v>
      </c>
      <c r="S63" s="157">
        <f t="shared" si="16"/>
        <v>0</v>
      </c>
      <c r="T63" s="150" t="str">
        <f t="shared" si="2"/>
        <v>C</v>
      </c>
      <c r="U63" s="144">
        <f t="shared" si="3"/>
        <v>0</v>
      </c>
      <c r="V63" s="145">
        <f t="shared" si="4"/>
        <v>0</v>
      </c>
      <c r="W63" s="145">
        <f t="shared" si="5"/>
        <v>0</v>
      </c>
      <c r="X63" s="146">
        <f t="shared" si="6"/>
        <v>0</v>
      </c>
      <c r="Y63" s="151">
        <f t="shared" si="17"/>
        <v>0</v>
      </c>
      <c r="Z63" s="161">
        <f t="shared" si="7"/>
        <v>15.310492505353317</v>
      </c>
      <c r="AA63" s="239"/>
      <c r="AB63" s="257">
        <v>40</v>
      </c>
      <c r="AC63" s="267">
        <f t="shared" si="8"/>
        <v>0</v>
      </c>
      <c r="AD63" s="268">
        <f t="shared" si="9"/>
        <v>0</v>
      </c>
      <c r="AE63" s="278">
        <f t="shared" si="10"/>
        <v>15.310492505353317</v>
      </c>
      <c r="AF63" s="71"/>
      <c r="AG63" s="71"/>
      <c r="AH63" s="71"/>
      <c r="AI63" s="71"/>
      <c r="AJ63" s="71"/>
      <c r="AK63" s="71"/>
      <c r="AL63" s="71"/>
      <c r="AV63" s="67">
        <v>40</v>
      </c>
      <c r="AW63" s="70">
        <f t="shared" si="11"/>
        <v>0</v>
      </c>
      <c r="AX63" s="280">
        <f t="shared" si="12"/>
        <v>0</v>
      </c>
      <c r="AY63" s="281" t="e">
        <f t="shared" si="13"/>
        <v>#DIV/0!</v>
      </c>
      <c r="AZ63" s="285" t="e">
        <f t="shared" si="14"/>
        <v>#DIV/0!</v>
      </c>
    </row>
    <row r="64" spans="1:52" ht="14.25" customHeight="1" x14ac:dyDescent="0.2">
      <c r="A64" s="419" t="s">
        <v>0</v>
      </c>
      <c r="B64" s="420"/>
      <c r="C64" s="22"/>
      <c r="D64" s="23"/>
      <c r="E64" s="80">
        <f>SUM(E24:E63)</f>
        <v>0</v>
      </c>
      <c r="F64" s="81">
        <f>SUM(F24:F63)</f>
        <v>0</v>
      </c>
      <c r="G64" s="82">
        <f>SUM(G24:G63)</f>
        <v>0</v>
      </c>
      <c r="H64" s="81">
        <f t="shared" ref="H64:P64" si="18">SUM(H24:H63)</f>
        <v>0</v>
      </c>
      <c r="I64" s="81">
        <f t="shared" si="18"/>
        <v>0</v>
      </c>
      <c r="J64" s="81">
        <f t="shared" si="18"/>
        <v>0</v>
      </c>
      <c r="K64" s="83">
        <f t="shared" si="18"/>
        <v>0</v>
      </c>
      <c r="L64" s="82">
        <f t="shared" si="18"/>
        <v>0</v>
      </c>
      <c r="M64" s="80">
        <f t="shared" si="18"/>
        <v>0</v>
      </c>
      <c r="N64" s="83">
        <f t="shared" si="18"/>
        <v>0</v>
      </c>
      <c r="O64" s="81">
        <f t="shared" si="18"/>
        <v>0</v>
      </c>
      <c r="P64" s="81">
        <f t="shared" si="18"/>
        <v>0</v>
      </c>
      <c r="Q64" s="80">
        <f>SUM(Q24:Q63)</f>
        <v>0</v>
      </c>
      <c r="R64" s="81"/>
      <c r="S64" s="81">
        <f>SUM(S24:S63)</f>
        <v>0</v>
      </c>
      <c r="T64" s="84"/>
      <c r="U64" s="80">
        <f>SUM(U24:U63)</f>
        <v>0</v>
      </c>
      <c r="V64" s="81">
        <f>SUM(V24:V63)</f>
        <v>0</v>
      </c>
      <c r="W64" s="81">
        <f>SUM(W24:W63)</f>
        <v>0</v>
      </c>
      <c r="X64" s="82">
        <f>SUM(X24:X63)</f>
        <v>0</v>
      </c>
      <c r="Y64" s="85">
        <f>SUM(Y24:Y63)</f>
        <v>0</v>
      </c>
      <c r="Z64" s="366"/>
      <c r="AA64" s="239"/>
      <c r="AB64" s="50"/>
      <c r="AC64" s="71"/>
      <c r="AD64" s="71"/>
      <c r="AE64" s="71"/>
      <c r="AF64" s="258"/>
      <c r="AG64" s="71"/>
      <c r="AH64" s="71"/>
      <c r="AI64" s="71"/>
      <c r="AJ64" s="71"/>
      <c r="AK64" s="71"/>
      <c r="AL64" s="71"/>
    </row>
    <row r="65" spans="1:52" ht="14.25" customHeight="1" x14ac:dyDescent="0.2">
      <c r="A65" s="421" t="s">
        <v>1</v>
      </c>
      <c r="B65" s="422"/>
      <c r="C65" s="262" t="s">
        <v>16</v>
      </c>
      <c r="D65" s="314">
        <f>COUNTA(A24:A63)</f>
        <v>0</v>
      </c>
      <c r="E65" s="72">
        <f>E23*$D$65</f>
        <v>0</v>
      </c>
      <c r="F65" s="73">
        <f t="shared" ref="F65:Y65" si="19">F23*$D$65</f>
        <v>0</v>
      </c>
      <c r="G65" s="73">
        <f t="shared" si="19"/>
        <v>0</v>
      </c>
      <c r="H65" s="73">
        <f t="shared" si="19"/>
        <v>0</v>
      </c>
      <c r="I65" s="73">
        <f t="shared" si="19"/>
        <v>0</v>
      </c>
      <c r="J65" s="73">
        <f t="shared" si="19"/>
        <v>0</v>
      </c>
      <c r="K65" s="73">
        <f t="shared" si="19"/>
        <v>0</v>
      </c>
      <c r="L65" s="76">
        <f t="shared" si="19"/>
        <v>0</v>
      </c>
      <c r="M65" s="72">
        <f t="shared" si="19"/>
        <v>0</v>
      </c>
      <c r="N65" s="73">
        <f t="shared" si="19"/>
        <v>0</v>
      </c>
      <c r="O65" s="73">
        <f t="shared" si="19"/>
        <v>0</v>
      </c>
      <c r="P65" s="76">
        <f t="shared" si="19"/>
        <v>0</v>
      </c>
      <c r="Q65" s="72">
        <f t="shared" si="19"/>
        <v>0</v>
      </c>
      <c r="R65" s="73"/>
      <c r="S65" s="73">
        <f t="shared" si="19"/>
        <v>0</v>
      </c>
      <c r="T65" s="76"/>
      <c r="U65" s="72">
        <f t="shared" si="19"/>
        <v>0</v>
      </c>
      <c r="V65" s="73">
        <f t="shared" si="19"/>
        <v>0</v>
      </c>
      <c r="W65" s="73">
        <f t="shared" si="19"/>
        <v>0</v>
      </c>
      <c r="X65" s="76">
        <f t="shared" si="19"/>
        <v>0</v>
      </c>
      <c r="Y65" s="79">
        <f t="shared" si="19"/>
        <v>0</v>
      </c>
      <c r="Z65" s="367"/>
      <c r="AB65" s="316" t="s">
        <v>114</v>
      </c>
      <c r="AC65" s="316"/>
      <c r="AD65" s="316"/>
      <c r="AE65" s="316"/>
      <c r="AF65" s="258"/>
      <c r="AG65" s="54"/>
      <c r="AH65" s="54"/>
      <c r="AI65" s="54"/>
      <c r="AJ65" s="54"/>
      <c r="AK65" s="54"/>
      <c r="AL65" s="54"/>
      <c r="AV65" s="474" t="s">
        <v>116</v>
      </c>
      <c r="AW65" s="475"/>
      <c r="AX65" s="475"/>
      <c r="AY65" s="475"/>
      <c r="AZ65" s="475"/>
    </row>
    <row r="66" spans="1:52" ht="14.25" customHeight="1" thickBot="1" x14ac:dyDescent="0.25">
      <c r="A66" s="423" t="s">
        <v>6</v>
      </c>
      <c r="B66" s="424"/>
      <c r="C66" s="26" t="s">
        <v>19</v>
      </c>
      <c r="D66" s="25"/>
      <c r="E66" s="94" t="e">
        <f>E64/E65*100</f>
        <v>#DIV/0!</v>
      </c>
      <c r="F66" s="93" t="e">
        <f>F64/F65*100</f>
        <v>#DIV/0!</v>
      </c>
      <c r="G66" s="92" t="e">
        <f>G64/G65*100</f>
        <v>#DIV/0!</v>
      </c>
      <c r="H66" s="93" t="e">
        <f t="shared" ref="H66:P66" si="20">H64/H65*100</f>
        <v>#DIV/0!</v>
      </c>
      <c r="I66" s="93" t="e">
        <f t="shared" si="20"/>
        <v>#DIV/0!</v>
      </c>
      <c r="J66" s="93" t="e">
        <f t="shared" si="20"/>
        <v>#DIV/0!</v>
      </c>
      <c r="K66" s="91" t="e">
        <f t="shared" si="20"/>
        <v>#DIV/0!</v>
      </c>
      <c r="L66" s="92" t="e">
        <f t="shared" si="20"/>
        <v>#DIV/0!</v>
      </c>
      <c r="M66" s="94" t="e">
        <f t="shared" si="20"/>
        <v>#DIV/0!</v>
      </c>
      <c r="N66" s="91" t="e">
        <f t="shared" si="20"/>
        <v>#DIV/0!</v>
      </c>
      <c r="O66" s="93" t="e">
        <f t="shared" si="20"/>
        <v>#DIV/0!</v>
      </c>
      <c r="P66" s="93" t="e">
        <f t="shared" si="20"/>
        <v>#DIV/0!</v>
      </c>
      <c r="Q66" s="94" t="e">
        <f>Q64/Q65*100</f>
        <v>#DIV/0!</v>
      </c>
      <c r="R66" s="93"/>
      <c r="S66" s="93" t="e">
        <f>S64/S65*100</f>
        <v>#DIV/0!</v>
      </c>
      <c r="T66" s="133"/>
      <c r="U66" s="94" t="e">
        <f>U64/U65*100</f>
        <v>#DIV/0!</v>
      </c>
      <c r="V66" s="93" t="e">
        <f>V64/V65*100</f>
        <v>#DIV/0!</v>
      </c>
      <c r="W66" s="93" t="e">
        <f>W64/W65*100</f>
        <v>#DIV/0!</v>
      </c>
      <c r="X66" s="92" t="e">
        <f>X64/X65*100</f>
        <v>#DIV/0!</v>
      </c>
      <c r="Y66" s="95" t="e">
        <f>Y64/Y65*100</f>
        <v>#DIV/0!</v>
      </c>
      <c r="Z66" s="367"/>
      <c r="AB66" s="316"/>
      <c r="AC66" s="316"/>
      <c r="AD66" s="316"/>
      <c r="AE66" s="316"/>
      <c r="AF66" s="258"/>
      <c r="AG66" s="54"/>
      <c r="AH66" s="54"/>
      <c r="AI66" s="54"/>
      <c r="AJ66" s="54"/>
      <c r="AK66" s="54"/>
      <c r="AL66" s="54"/>
      <c r="AV66" s="475"/>
      <c r="AW66" s="475"/>
      <c r="AX66" s="475"/>
      <c r="AY66" s="475"/>
      <c r="AZ66" s="475"/>
    </row>
    <row r="67" spans="1:52" ht="13.8" thickBot="1" x14ac:dyDescent="0.25">
      <c r="A67" s="425" t="s">
        <v>68</v>
      </c>
      <c r="B67" s="442"/>
      <c r="C67" s="53" t="s">
        <v>17</v>
      </c>
      <c r="D67" s="52"/>
      <c r="E67" s="96">
        <v>75.3</v>
      </c>
      <c r="F67" s="97">
        <v>55.9</v>
      </c>
      <c r="G67" s="97">
        <v>68.2</v>
      </c>
      <c r="H67" s="97">
        <v>79.8</v>
      </c>
      <c r="I67" s="97">
        <v>56.3</v>
      </c>
      <c r="J67" s="97">
        <v>69.8</v>
      </c>
      <c r="K67" s="97">
        <v>53.5</v>
      </c>
      <c r="L67" s="98">
        <v>65.3</v>
      </c>
      <c r="M67" s="99">
        <v>69.099999999999994</v>
      </c>
      <c r="N67" s="97">
        <v>62</v>
      </c>
      <c r="O67" s="97">
        <v>59.9</v>
      </c>
      <c r="P67" s="98">
        <v>51.8</v>
      </c>
      <c r="Q67" s="99">
        <v>66.400000000000006</v>
      </c>
      <c r="R67" s="97"/>
      <c r="S67" s="97">
        <v>61.1</v>
      </c>
      <c r="T67" s="98"/>
      <c r="U67" s="99">
        <v>63.6</v>
      </c>
      <c r="V67" s="97">
        <v>60.7</v>
      </c>
      <c r="W67" s="97">
        <v>65.099999999999994</v>
      </c>
      <c r="X67" s="98">
        <v>74.599999999999994</v>
      </c>
      <c r="Y67" s="100">
        <v>64.8</v>
      </c>
      <c r="Z67" s="368"/>
      <c r="AB67" s="316"/>
      <c r="AC67" s="316"/>
      <c r="AD67" s="316"/>
      <c r="AE67" s="316"/>
      <c r="AF67" s="259"/>
      <c r="AG67" s="54"/>
      <c r="AH67" s="54"/>
      <c r="AI67" s="54"/>
      <c r="AJ67" s="54"/>
      <c r="AK67" s="54"/>
      <c r="AL67" s="54"/>
    </row>
    <row r="68" spans="1:52" x14ac:dyDescent="0.2">
      <c r="C68" s="34" t="s">
        <v>70</v>
      </c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59"/>
      <c r="Z68" s="59"/>
      <c r="AB68" s="260"/>
      <c r="AC68" s="259"/>
      <c r="AD68" s="259"/>
      <c r="AE68" s="259"/>
      <c r="AF68" s="259"/>
      <c r="AG68" s="54"/>
      <c r="AH68" s="54"/>
      <c r="AI68" s="54"/>
      <c r="AJ68" s="54"/>
      <c r="AK68" s="54"/>
      <c r="AL68" s="54"/>
    </row>
    <row r="69" spans="1:52" ht="7.5" customHeight="1" x14ac:dyDescent="0.2">
      <c r="AG69" s="54"/>
      <c r="AH69" s="54"/>
      <c r="AI69" s="54"/>
      <c r="AJ69" s="54"/>
      <c r="AK69" s="54"/>
      <c r="AL69" s="54"/>
    </row>
    <row r="70" spans="1:52" ht="7.5" customHeight="1" x14ac:dyDescent="0.2">
      <c r="B70" s="24" t="s">
        <v>9</v>
      </c>
      <c r="C70" s="384" t="s">
        <v>10</v>
      </c>
      <c r="D70" s="384"/>
      <c r="E70" s="384"/>
      <c r="F70" s="384"/>
      <c r="G70" s="384"/>
      <c r="H70" s="384"/>
      <c r="I70" s="384"/>
      <c r="J70" s="384"/>
      <c r="K70" s="384"/>
      <c r="L70" s="384"/>
      <c r="M70" s="384"/>
      <c r="N70" s="384"/>
      <c r="O70" s="384"/>
      <c r="P70" s="24"/>
      <c r="Q70" s="24"/>
      <c r="AG70" s="54"/>
      <c r="AH70" s="54"/>
      <c r="AI70" s="54"/>
      <c r="AJ70" s="54"/>
      <c r="AK70" s="54"/>
      <c r="AL70" s="54"/>
    </row>
    <row r="71" spans="1:52" ht="7.5" customHeight="1" x14ac:dyDescent="0.2">
      <c r="B71" s="24"/>
      <c r="C71" s="384"/>
      <c r="D71" s="384"/>
      <c r="E71" s="384"/>
      <c r="F71" s="384"/>
      <c r="G71" s="384"/>
      <c r="H71" s="384"/>
      <c r="I71" s="384"/>
      <c r="J71" s="384"/>
      <c r="K71" s="384"/>
      <c r="L71" s="384"/>
      <c r="M71" s="384"/>
      <c r="N71" s="384"/>
      <c r="O71" s="384"/>
      <c r="P71" s="24"/>
      <c r="Q71" s="24"/>
    </row>
    <row r="72" spans="1:52" ht="7.5" customHeight="1" x14ac:dyDescent="0.2">
      <c r="B72" s="24"/>
      <c r="C72" s="384"/>
      <c r="D72" s="384"/>
      <c r="E72" s="384"/>
      <c r="F72" s="384"/>
      <c r="G72" s="384"/>
      <c r="H72" s="384"/>
      <c r="I72" s="384"/>
      <c r="J72" s="384"/>
      <c r="K72" s="384"/>
      <c r="L72" s="384"/>
      <c r="M72" s="384"/>
      <c r="N72" s="384"/>
      <c r="O72" s="384"/>
      <c r="P72" s="24"/>
      <c r="Q72" s="24"/>
    </row>
    <row r="73" spans="1:52" ht="7.5" customHeight="1" x14ac:dyDescent="0.2"/>
    <row r="74" spans="1:52" ht="7.5" customHeight="1" x14ac:dyDescent="0.2">
      <c r="P74" s="10"/>
      <c r="S74" s="385" t="s">
        <v>15</v>
      </c>
      <c r="T74" s="385"/>
      <c r="U74" s="385"/>
      <c r="V74" s="385"/>
      <c r="W74" s="385"/>
      <c r="X74" s="385"/>
      <c r="Y74" s="385"/>
      <c r="Z74" s="55"/>
    </row>
    <row r="75" spans="1:52" ht="7.5" customHeight="1" x14ac:dyDescent="0.2">
      <c r="S75" s="385"/>
      <c r="T75" s="385"/>
      <c r="U75" s="385"/>
      <c r="V75" s="385"/>
      <c r="W75" s="385"/>
      <c r="X75" s="385"/>
      <c r="Y75" s="385"/>
      <c r="Z75" s="55"/>
    </row>
    <row r="76" spans="1:52" ht="8.25" customHeight="1" x14ac:dyDescent="0.15">
      <c r="C76" s="451" t="s">
        <v>44</v>
      </c>
      <c r="D76" s="451"/>
      <c r="E76" s="451"/>
      <c r="F76" s="451"/>
      <c r="G76" s="451"/>
      <c r="H76" s="451"/>
      <c r="I76" s="451"/>
      <c r="J76" s="451"/>
      <c r="K76" s="451"/>
      <c r="L76" s="451"/>
      <c r="M76" s="451"/>
      <c r="N76" s="451"/>
      <c r="O76" s="451"/>
      <c r="P76" s="451"/>
      <c r="Q76" s="451"/>
      <c r="R76" s="451"/>
      <c r="S76" s="386" t="s">
        <v>43</v>
      </c>
      <c r="T76" s="386"/>
      <c r="U76" s="386"/>
      <c r="V76" s="386"/>
      <c r="W76" s="386"/>
      <c r="X76" s="386"/>
      <c r="Y76" s="386"/>
      <c r="Z76" s="56"/>
    </row>
    <row r="77" spans="1:52" ht="8.25" customHeight="1" x14ac:dyDescent="0.15">
      <c r="C77" s="451"/>
      <c r="D77" s="451"/>
      <c r="E77" s="451"/>
      <c r="F77" s="451"/>
      <c r="G77" s="451"/>
      <c r="H77" s="451"/>
      <c r="I77" s="451"/>
      <c r="J77" s="451"/>
      <c r="K77" s="451"/>
      <c r="L77" s="451"/>
      <c r="M77" s="451"/>
      <c r="N77" s="451"/>
      <c r="O77" s="451"/>
      <c r="P77" s="451"/>
      <c r="Q77" s="451"/>
      <c r="R77" s="451"/>
      <c r="S77" s="386"/>
      <c r="T77" s="386"/>
      <c r="U77" s="386"/>
      <c r="V77" s="386"/>
      <c r="W77" s="386"/>
      <c r="X77" s="386"/>
      <c r="Y77" s="386"/>
      <c r="Z77" s="56"/>
    </row>
    <row r="78" spans="1:52" ht="8.25" customHeight="1" x14ac:dyDescent="0.15">
      <c r="C78" s="451"/>
      <c r="D78" s="451"/>
      <c r="E78" s="451"/>
      <c r="F78" s="451"/>
      <c r="G78" s="451"/>
      <c r="H78" s="451"/>
      <c r="I78" s="451"/>
      <c r="J78" s="451"/>
      <c r="K78" s="451"/>
      <c r="L78" s="451"/>
      <c r="M78" s="451"/>
      <c r="N78" s="451"/>
      <c r="O78" s="451"/>
      <c r="P78" s="451"/>
      <c r="Q78" s="451"/>
      <c r="R78" s="451"/>
      <c r="S78" s="386" t="s">
        <v>7</v>
      </c>
      <c r="T78" s="387"/>
      <c r="U78" s="387"/>
      <c r="V78" s="387"/>
      <c r="W78" s="387"/>
      <c r="X78" s="387"/>
      <c r="Y78" s="387"/>
      <c r="Z78" s="57"/>
    </row>
    <row r="79" spans="1:52" ht="8.25" customHeight="1" x14ac:dyDescent="0.2">
      <c r="P79" s="11"/>
      <c r="Q79" s="11"/>
      <c r="R79" s="11"/>
      <c r="S79" s="387"/>
      <c r="T79" s="387"/>
      <c r="U79" s="387"/>
      <c r="V79" s="387"/>
      <c r="W79" s="387"/>
      <c r="X79" s="387"/>
      <c r="Y79" s="387"/>
      <c r="Z79" s="57"/>
    </row>
    <row r="80" spans="1:52" ht="8.25" customHeight="1" thickBot="1" x14ac:dyDescent="0.25">
      <c r="B80" s="1"/>
    </row>
    <row r="81" spans="1:26" ht="10.5" customHeight="1" x14ac:dyDescent="0.2">
      <c r="A81" s="416" t="s">
        <v>4</v>
      </c>
      <c r="B81" s="413" t="s">
        <v>21</v>
      </c>
      <c r="C81" s="14">
        <v>1</v>
      </c>
      <c r="D81" s="391" t="s">
        <v>23</v>
      </c>
      <c r="E81" s="402" t="s">
        <v>8</v>
      </c>
      <c r="F81" s="403"/>
      <c r="G81" s="403"/>
      <c r="H81" s="403"/>
      <c r="I81" s="403"/>
      <c r="J81" s="403"/>
      <c r="K81" s="403"/>
      <c r="L81" s="418"/>
      <c r="M81" s="402" t="s">
        <v>3</v>
      </c>
      <c r="N81" s="403"/>
      <c r="O81" s="403"/>
      <c r="P81" s="403"/>
      <c r="Q81" s="13">
        <v>2</v>
      </c>
      <c r="R81" s="396" t="s">
        <v>25</v>
      </c>
      <c r="S81" s="12">
        <v>3</v>
      </c>
      <c r="T81" s="381" t="s">
        <v>25</v>
      </c>
      <c r="U81" s="448" t="s">
        <v>42</v>
      </c>
      <c r="V81" s="350" t="s">
        <v>39</v>
      </c>
      <c r="W81" s="350" t="s">
        <v>40</v>
      </c>
      <c r="X81" s="407" t="s">
        <v>41</v>
      </c>
      <c r="Y81" s="369" t="s">
        <v>11</v>
      </c>
      <c r="Z81" s="49"/>
    </row>
    <row r="82" spans="1:26" ht="10.5" customHeight="1" x14ac:dyDescent="0.2">
      <c r="A82" s="417"/>
      <c r="B82" s="414"/>
      <c r="C82" s="388" t="s">
        <v>22</v>
      </c>
      <c r="D82" s="392"/>
      <c r="E82" s="404"/>
      <c r="F82" s="405"/>
      <c r="G82" s="405"/>
      <c r="H82" s="405"/>
      <c r="I82" s="405"/>
      <c r="J82" s="405"/>
      <c r="K82" s="405"/>
      <c r="L82" s="406"/>
      <c r="M82" s="404"/>
      <c r="N82" s="405"/>
      <c r="O82" s="405"/>
      <c r="P82" s="406"/>
      <c r="Q82" s="394" t="s">
        <v>24</v>
      </c>
      <c r="R82" s="397"/>
      <c r="S82" s="399" t="s">
        <v>26</v>
      </c>
      <c r="T82" s="382"/>
      <c r="U82" s="449"/>
      <c r="V82" s="437"/>
      <c r="W82" s="437"/>
      <c r="X82" s="446"/>
      <c r="Y82" s="370"/>
      <c r="Z82" s="49"/>
    </row>
    <row r="83" spans="1:26" ht="10.5" customHeight="1" x14ac:dyDescent="0.2">
      <c r="A83" s="417"/>
      <c r="B83" s="414"/>
      <c r="C83" s="389"/>
      <c r="D83" s="392"/>
      <c r="E83" s="292"/>
      <c r="F83" s="289"/>
      <c r="G83" s="289"/>
      <c r="H83" s="286"/>
      <c r="I83" s="289"/>
      <c r="J83" s="290"/>
      <c r="K83" s="290"/>
      <c r="L83" s="287"/>
      <c r="M83" s="292"/>
      <c r="N83" s="290"/>
      <c r="O83" s="290"/>
      <c r="P83" s="307"/>
      <c r="Q83" s="395"/>
      <c r="R83" s="397"/>
      <c r="S83" s="400"/>
      <c r="T83" s="382"/>
      <c r="U83" s="449"/>
      <c r="V83" s="437"/>
      <c r="W83" s="437"/>
      <c r="X83" s="446"/>
      <c r="Y83" s="370"/>
      <c r="Z83" s="49"/>
    </row>
    <row r="84" spans="1:26" ht="10.5" customHeight="1" x14ac:dyDescent="0.2">
      <c r="A84" s="417"/>
      <c r="B84" s="414"/>
      <c r="C84" s="389"/>
      <c r="D84" s="392"/>
      <c r="E84" s="293"/>
      <c r="F84" s="290"/>
      <c r="G84" s="290"/>
      <c r="H84" s="287"/>
      <c r="I84" s="290"/>
      <c r="J84" s="290"/>
      <c r="K84" s="290"/>
      <c r="L84" s="287"/>
      <c r="M84" s="293"/>
      <c r="N84" s="290"/>
      <c r="O84" s="290"/>
      <c r="P84" s="307"/>
      <c r="Q84" s="395"/>
      <c r="R84" s="397"/>
      <c r="S84" s="400"/>
      <c r="T84" s="382"/>
      <c r="U84" s="449"/>
      <c r="V84" s="437"/>
      <c r="W84" s="437"/>
      <c r="X84" s="446"/>
      <c r="Y84" s="370"/>
      <c r="Z84" s="49"/>
    </row>
    <row r="85" spans="1:26" ht="10.5" customHeight="1" x14ac:dyDescent="0.2">
      <c r="A85" s="417"/>
      <c r="B85" s="414"/>
      <c r="C85" s="389"/>
      <c r="D85" s="392"/>
      <c r="E85" s="293"/>
      <c r="F85" s="290"/>
      <c r="G85" s="290"/>
      <c r="H85" s="287"/>
      <c r="I85" s="290"/>
      <c r="J85" s="290"/>
      <c r="K85" s="290"/>
      <c r="L85" s="287"/>
      <c r="M85" s="293"/>
      <c r="N85" s="290"/>
      <c r="O85" s="290"/>
      <c r="P85" s="307"/>
      <c r="Q85" s="395"/>
      <c r="R85" s="397"/>
      <c r="S85" s="400"/>
      <c r="T85" s="382"/>
      <c r="U85" s="449"/>
      <c r="V85" s="437"/>
      <c r="W85" s="437"/>
      <c r="X85" s="446"/>
      <c r="Y85" s="370"/>
      <c r="Z85" s="49"/>
    </row>
    <row r="86" spans="1:26" ht="10.5" customHeight="1" x14ac:dyDescent="0.2">
      <c r="A86" s="417"/>
      <c r="B86" s="414"/>
      <c r="C86" s="389"/>
      <c r="D86" s="392"/>
      <c r="E86" s="348">
        <v>1</v>
      </c>
      <c r="F86" s="351">
        <v>2</v>
      </c>
      <c r="G86" s="351">
        <v>3</v>
      </c>
      <c r="H86" s="351">
        <v>4</v>
      </c>
      <c r="I86" s="351">
        <v>5</v>
      </c>
      <c r="J86" s="351">
        <v>6</v>
      </c>
      <c r="K86" s="351">
        <v>7</v>
      </c>
      <c r="L86" s="432">
        <v>8</v>
      </c>
      <c r="M86" s="348">
        <v>9</v>
      </c>
      <c r="N86" s="351">
        <v>10</v>
      </c>
      <c r="O86" s="351">
        <v>11</v>
      </c>
      <c r="P86" s="432">
        <v>12</v>
      </c>
      <c r="Q86" s="395"/>
      <c r="R86" s="397"/>
      <c r="S86" s="400"/>
      <c r="T86" s="382"/>
      <c r="U86" s="449"/>
      <c r="V86" s="437"/>
      <c r="W86" s="437"/>
      <c r="X86" s="446"/>
      <c r="Y86" s="370"/>
      <c r="Z86" s="49"/>
    </row>
    <row r="87" spans="1:26" ht="10.5" customHeight="1" x14ac:dyDescent="0.2">
      <c r="A87" s="417"/>
      <c r="B87" s="414"/>
      <c r="C87" s="389"/>
      <c r="D87" s="392"/>
      <c r="E87" s="348"/>
      <c r="F87" s="430"/>
      <c r="G87" s="430"/>
      <c r="H87" s="430"/>
      <c r="I87" s="430"/>
      <c r="J87" s="430"/>
      <c r="K87" s="430"/>
      <c r="L87" s="428"/>
      <c r="M87" s="348"/>
      <c r="N87" s="430"/>
      <c r="O87" s="430"/>
      <c r="P87" s="428"/>
      <c r="Q87" s="395"/>
      <c r="R87" s="397"/>
      <c r="S87" s="400"/>
      <c r="T87" s="382"/>
      <c r="U87" s="449"/>
      <c r="V87" s="437"/>
      <c r="W87" s="437"/>
      <c r="X87" s="446"/>
      <c r="Y87" s="370"/>
      <c r="Z87" s="49"/>
    </row>
    <row r="88" spans="1:26" ht="10.5" customHeight="1" x14ac:dyDescent="0.2">
      <c r="A88" s="417"/>
      <c r="B88" s="414"/>
      <c r="C88" s="389"/>
      <c r="D88" s="392"/>
      <c r="E88" s="293"/>
      <c r="F88" s="290"/>
      <c r="G88" s="290"/>
      <c r="H88" s="287"/>
      <c r="I88" s="290"/>
      <c r="J88" s="290"/>
      <c r="K88" s="290"/>
      <c r="L88" s="287"/>
      <c r="M88" s="293"/>
      <c r="N88" s="290"/>
      <c r="O88" s="290"/>
      <c r="P88" s="307"/>
      <c r="Q88" s="395"/>
      <c r="R88" s="397"/>
      <c r="S88" s="400"/>
      <c r="T88" s="382"/>
      <c r="U88" s="449"/>
      <c r="V88" s="437"/>
      <c r="W88" s="437"/>
      <c r="X88" s="446"/>
      <c r="Y88" s="370"/>
      <c r="Z88" s="49"/>
    </row>
    <row r="89" spans="1:26" ht="10.5" customHeight="1" x14ac:dyDescent="0.2">
      <c r="A89" s="417"/>
      <c r="B89" s="414"/>
      <c r="C89" s="389"/>
      <c r="D89" s="392"/>
      <c r="E89" s="293"/>
      <c r="F89" s="290"/>
      <c r="G89" s="290"/>
      <c r="H89" s="287"/>
      <c r="I89" s="290"/>
      <c r="J89" s="290"/>
      <c r="K89" s="290"/>
      <c r="L89" s="287"/>
      <c r="M89" s="293"/>
      <c r="N89" s="290"/>
      <c r="O89" s="290"/>
      <c r="P89" s="307"/>
      <c r="Q89" s="395"/>
      <c r="R89" s="397"/>
      <c r="S89" s="400"/>
      <c r="T89" s="382"/>
      <c r="U89" s="449"/>
      <c r="V89" s="437"/>
      <c r="W89" s="437"/>
      <c r="X89" s="446"/>
      <c r="Y89" s="370"/>
      <c r="Z89" s="49"/>
    </row>
    <row r="90" spans="1:26" ht="10.5" customHeight="1" x14ac:dyDescent="0.2">
      <c r="A90" s="417"/>
      <c r="B90" s="414"/>
      <c r="C90" s="390"/>
      <c r="D90" s="392"/>
      <c r="E90" s="294"/>
      <c r="F90" s="291"/>
      <c r="G90" s="291"/>
      <c r="H90" s="288"/>
      <c r="I90" s="291"/>
      <c r="J90" s="291"/>
      <c r="K90" s="291"/>
      <c r="L90" s="288"/>
      <c r="M90" s="294"/>
      <c r="N90" s="291"/>
      <c r="O90" s="291"/>
      <c r="P90" s="308"/>
      <c r="Q90" s="395"/>
      <c r="R90" s="398"/>
      <c r="S90" s="401"/>
      <c r="T90" s="383"/>
      <c r="U90" s="450"/>
      <c r="V90" s="438"/>
      <c r="W90" s="438"/>
      <c r="X90" s="447"/>
      <c r="Y90" s="371"/>
      <c r="Z90" s="49"/>
    </row>
    <row r="91" spans="1:26" ht="10.5" customHeight="1" x14ac:dyDescent="0.2">
      <c r="A91" s="417"/>
      <c r="B91" s="415"/>
      <c r="C91" s="15">
        <v>10</v>
      </c>
      <c r="D91" s="3"/>
      <c r="E91" s="4">
        <v>10</v>
      </c>
      <c r="F91" s="2">
        <v>10</v>
      </c>
      <c r="G91" s="2">
        <v>10</v>
      </c>
      <c r="H91" s="7">
        <v>10</v>
      </c>
      <c r="I91" s="2">
        <v>6</v>
      </c>
      <c r="J91" s="9">
        <v>10</v>
      </c>
      <c r="K91" s="2">
        <v>8</v>
      </c>
      <c r="L91" s="7">
        <v>6</v>
      </c>
      <c r="M91" s="32">
        <v>8</v>
      </c>
      <c r="N91" s="2">
        <v>6</v>
      </c>
      <c r="O91" s="2">
        <v>10</v>
      </c>
      <c r="P91" s="3">
        <v>6</v>
      </c>
      <c r="Q91" s="6">
        <v>70</v>
      </c>
      <c r="R91" s="2"/>
      <c r="S91" s="5">
        <v>30</v>
      </c>
      <c r="T91" s="3"/>
      <c r="U91" s="4">
        <v>28</v>
      </c>
      <c r="V91" s="2">
        <v>30</v>
      </c>
      <c r="W91" s="2">
        <v>26</v>
      </c>
      <c r="X91" s="7">
        <v>16</v>
      </c>
      <c r="Y91" s="8">
        <v>100</v>
      </c>
      <c r="Z91" s="50"/>
    </row>
    <row r="92" spans="1:26" ht="14.25" customHeight="1" x14ac:dyDescent="0.2">
      <c r="A92" s="30">
        <f>A24</f>
        <v>0</v>
      </c>
      <c r="B92" s="64">
        <f>B24</f>
        <v>0</v>
      </c>
      <c r="C92" s="69">
        <f>C24</f>
        <v>0</v>
      </c>
      <c r="D92" s="33" t="str">
        <f>D24</f>
        <v>C</v>
      </c>
      <c r="E92" s="101">
        <f>E24/$E$23*100</f>
        <v>0</v>
      </c>
      <c r="F92" s="102">
        <f>F24/$F$23*100</f>
        <v>0</v>
      </c>
      <c r="G92" s="102">
        <f>G24/$G$23*100</f>
        <v>0</v>
      </c>
      <c r="H92" s="103">
        <f>H24/$H$23*100</f>
        <v>0</v>
      </c>
      <c r="I92" s="102">
        <f>I24/$I$23*100</f>
        <v>0</v>
      </c>
      <c r="J92" s="104">
        <f>J24/$J$23*100</f>
        <v>0</v>
      </c>
      <c r="K92" s="102">
        <f>K24/$K$23*100</f>
        <v>0</v>
      </c>
      <c r="L92" s="103">
        <f>L24/$L$23*100</f>
        <v>0</v>
      </c>
      <c r="M92" s="101">
        <f>M24/$M$23*100</f>
        <v>0</v>
      </c>
      <c r="N92" s="104">
        <f>N24/$N$23*100</f>
        <v>0</v>
      </c>
      <c r="O92" s="103">
        <f>O24/$O$23*100</f>
        <v>0</v>
      </c>
      <c r="P92" s="103">
        <f>P24/$P$23*100</f>
        <v>0</v>
      </c>
      <c r="Q92" s="134">
        <f>Q24/$Q$23*100</f>
        <v>0</v>
      </c>
      <c r="R92" s="135" t="str">
        <f>R24</f>
        <v>C</v>
      </c>
      <c r="S92" s="136">
        <f>S24/$S$23*100</f>
        <v>0</v>
      </c>
      <c r="T92" s="137" t="str">
        <f>T24</f>
        <v>C</v>
      </c>
      <c r="U92" s="134">
        <f>U24/$U$23*100</f>
        <v>0</v>
      </c>
      <c r="V92" s="136">
        <f>V24/$V$23*100</f>
        <v>0</v>
      </c>
      <c r="W92" s="136">
        <f>W24/$W$23*100</f>
        <v>0</v>
      </c>
      <c r="X92" s="138">
        <f>X24/$X$23*100</f>
        <v>0</v>
      </c>
      <c r="Y92" s="139">
        <f>Y24</f>
        <v>0</v>
      </c>
      <c r="Z92" s="62"/>
    </row>
    <row r="93" spans="1:26" ht="14.25" customHeight="1" x14ac:dyDescent="0.2">
      <c r="A93" s="162">
        <f t="shared" ref="A93:D131" si="21">A25</f>
        <v>0</v>
      </c>
      <c r="B93" s="141">
        <f t="shared" si="21"/>
        <v>0</v>
      </c>
      <c r="C93" s="142">
        <f t="shared" si="21"/>
        <v>0</v>
      </c>
      <c r="D93" s="143" t="str">
        <f t="shared" si="21"/>
        <v>C</v>
      </c>
      <c r="E93" s="163">
        <f t="shared" ref="E93:E131" si="22">E25/$E$23*100</f>
        <v>0</v>
      </c>
      <c r="F93" s="164">
        <f t="shared" ref="F93:F131" si="23">F25/$F$23*100</f>
        <v>0</v>
      </c>
      <c r="G93" s="164">
        <f t="shared" ref="G93:G131" si="24">G25/$G$23*100</f>
        <v>0</v>
      </c>
      <c r="H93" s="165">
        <f t="shared" ref="H93:H131" si="25">H25/$H$23*100</f>
        <v>0</v>
      </c>
      <c r="I93" s="164">
        <f t="shared" ref="I93:I131" si="26">I25/$I$23*100</f>
        <v>0</v>
      </c>
      <c r="J93" s="166">
        <f t="shared" ref="J93:J131" si="27">J25/$J$23*100</f>
        <v>0</v>
      </c>
      <c r="K93" s="164">
        <f t="shared" ref="K93:K131" si="28">K25/$K$23*100</f>
        <v>0</v>
      </c>
      <c r="L93" s="165">
        <f t="shared" ref="L93:L131" si="29">L25/$L$23*100</f>
        <v>0</v>
      </c>
      <c r="M93" s="163">
        <f t="shared" ref="M93:M131" si="30">M25/$M$23*100</f>
        <v>0</v>
      </c>
      <c r="N93" s="166">
        <f t="shared" ref="N93:N131" si="31">N25/$N$23*100</f>
        <v>0</v>
      </c>
      <c r="O93" s="165">
        <f t="shared" ref="O93:O131" si="32">O25/$O$23*100</f>
        <v>0</v>
      </c>
      <c r="P93" s="165">
        <f t="shared" ref="P93:P131" si="33">P25/$P$23*100</f>
        <v>0</v>
      </c>
      <c r="Q93" s="167">
        <f t="shared" ref="Q93:Q131" si="34">Q25/$Q$23*100</f>
        <v>0</v>
      </c>
      <c r="R93" s="168" t="str">
        <f t="shared" ref="R93:R131" si="35">R25</f>
        <v>C</v>
      </c>
      <c r="S93" s="169">
        <f t="shared" ref="S93:S131" si="36">S25/$S$23*100</f>
        <v>0</v>
      </c>
      <c r="T93" s="170" t="str">
        <f t="shared" ref="T93:T131" si="37">T25</f>
        <v>C</v>
      </c>
      <c r="U93" s="167">
        <f t="shared" ref="U93:U131" si="38">U25/$U$23*100</f>
        <v>0</v>
      </c>
      <c r="V93" s="169">
        <f t="shared" ref="V93:V131" si="39">V25/$V$23*100</f>
        <v>0</v>
      </c>
      <c r="W93" s="169">
        <f t="shared" ref="W93:W131" si="40">W25/$W$23*100</f>
        <v>0</v>
      </c>
      <c r="X93" s="171">
        <f t="shared" ref="X93:X131" si="41">X25/$X$23*100</f>
        <v>0</v>
      </c>
      <c r="Y93" s="172">
        <f t="shared" ref="Y93:Y131" si="42">Y25</f>
        <v>0</v>
      </c>
      <c r="Z93" s="62"/>
    </row>
    <row r="94" spans="1:26" ht="14.25" customHeight="1" x14ac:dyDescent="0.2">
      <c r="A94" s="30">
        <f t="shared" si="21"/>
        <v>0</v>
      </c>
      <c r="B94" s="64">
        <f t="shared" si="21"/>
        <v>0</v>
      </c>
      <c r="C94" s="69">
        <f t="shared" si="21"/>
        <v>0</v>
      </c>
      <c r="D94" s="33" t="str">
        <f t="shared" si="21"/>
        <v>C</v>
      </c>
      <c r="E94" s="101">
        <f t="shared" si="22"/>
        <v>0</v>
      </c>
      <c r="F94" s="102">
        <f t="shared" si="23"/>
        <v>0</v>
      </c>
      <c r="G94" s="102">
        <f t="shared" si="24"/>
        <v>0</v>
      </c>
      <c r="H94" s="103">
        <f t="shared" si="25"/>
        <v>0</v>
      </c>
      <c r="I94" s="102">
        <f t="shared" si="26"/>
        <v>0</v>
      </c>
      <c r="J94" s="104">
        <f t="shared" si="27"/>
        <v>0</v>
      </c>
      <c r="K94" s="102">
        <f t="shared" si="28"/>
        <v>0</v>
      </c>
      <c r="L94" s="103">
        <f t="shared" si="29"/>
        <v>0</v>
      </c>
      <c r="M94" s="101">
        <f t="shared" si="30"/>
        <v>0</v>
      </c>
      <c r="N94" s="104">
        <f t="shared" si="31"/>
        <v>0</v>
      </c>
      <c r="O94" s="103">
        <f t="shared" si="32"/>
        <v>0</v>
      </c>
      <c r="P94" s="103">
        <f t="shared" si="33"/>
        <v>0</v>
      </c>
      <c r="Q94" s="134">
        <f t="shared" si="34"/>
        <v>0</v>
      </c>
      <c r="R94" s="135" t="str">
        <f t="shared" si="35"/>
        <v>C</v>
      </c>
      <c r="S94" s="136">
        <f t="shared" si="36"/>
        <v>0</v>
      </c>
      <c r="T94" s="137" t="str">
        <f t="shared" si="37"/>
        <v>C</v>
      </c>
      <c r="U94" s="134">
        <f t="shared" si="38"/>
        <v>0</v>
      </c>
      <c r="V94" s="136">
        <f t="shared" si="39"/>
        <v>0</v>
      </c>
      <c r="W94" s="136">
        <f t="shared" si="40"/>
        <v>0</v>
      </c>
      <c r="X94" s="138">
        <f t="shared" si="41"/>
        <v>0</v>
      </c>
      <c r="Y94" s="139">
        <f t="shared" si="42"/>
        <v>0</v>
      </c>
      <c r="Z94" s="62"/>
    </row>
    <row r="95" spans="1:26" ht="14.25" customHeight="1" x14ac:dyDescent="0.2">
      <c r="A95" s="162">
        <f t="shared" si="21"/>
        <v>0</v>
      </c>
      <c r="B95" s="141">
        <f t="shared" si="21"/>
        <v>0</v>
      </c>
      <c r="C95" s="142">
        <f t="shared" si="21"/>
        <v>0</v>
      </c>
      <c r="D95" s="143" t="str">
        <f t="shared" si="21"/>
        <v>C</v>
      </c>
      <c r="E95" s="163">
        <f t="shared" si="22"/>
        <v>0</v>
      </c>
      <c r="F95" s="164">
        <f t="shared" si="23"/>
        <v>0</v>
      </c>
      <c r="G95" s="164">
        <f t="shared" si="24"/>
        <v>0</v>
      </c>
      <c r="H95" s="165">
        <f t="shared" si="25"/>
        <v>0</v>
      </c>
      <c r="I95" s="164">
        <f t="shared" si="26"/>
        <v>0</v>
      </c>
      <c r="J95" s="166">
        <f t="shared" si="27"/>
        <v>0</v>
      </c>
      <c r="K95" s="164">
        <f t="shared" si="28"/>
        <v>0</v>
      </c>
      <c r="L95" s="165">
        <f t="shared" si="29"/>
        <v>0</v>
      </c>
      <c r="M95" s="163">
        <f t="shared" si="30"/>
        <v>0</v>
      </c>
      <c r="N95" s="166">
        <f t="shared" si="31"/>
        <v>0</v>
      </c>
      <c r="O95" s="165">
        <f t="shared" si="32"/>
        <v>0</v>
      </c>
      <c r="P95" s="165">
        <f t="shared" si="33"/>
        <v>0</v>
      </c>
      <c r="Q95" s="167">
        <f t="shared" si="34"/>
        <v>0</v>
      </c>
      <c r="R95" s="168" t="str">
        <f t="shared" si="35"/>
        <v>C</v>
      </c>
      <c r="S95" s="169">
        <f t="shared" si="36"/>
        <v>0</v>
      </c>
      <c r="T95" s="170" t="str">
        <f t="shared" si="37"/>
        <v>C</v>
      </c>
      <c r="U95" s="167">
        <f t="shared" si="38"/>
        <v>0</v>
      </c>
      <c r="V95" s="169">
        <f t="shared" si="39"/>
        <v>0</v>
      </c>
      <c r="W95" s="169">
        <f t="shared" si="40"/>
        <v>0</v>
      </c>
      <c r="X95" s="171">
        <f t="shared" si="41"/>
        <v>0</v>
      </c>
      <c r="Y95" s="172">
        <f t="shared" si="42"/>
        <v>0</v>
      </c>
      <c r="Z95" s="62"/>
    </row>
    <row r="96" spans="1:26" ht="14.25" customHeight="1" x14ac:dyDescent="0.2">
      <c r="A96" s="30">
        <f t="shared" si="21"/>
        <v>0</v>
      </c>
      <c r="B96" s="64">
        <f t="shared" si="21"/>
        <v>0</v>
      </c>
      <c r="C96" s="69">
        <f t="shared" si="21"/>
        <v>0</v>
      </c>
      <c r="D96" s="33" t="str">
        <f t="shared" si="21"/>
        <v>C</v>
      </c>
      <c r="E96" s="101">
        <f t="shared" si="22"/>
        <v>0</v>
      </c>
      <c r="F96" s="102">
        <f t="shared" si="23"/>
        <v>0</v>
      </c>
      <c r="G96" s="102">
        <f t="shared" si="24"/>
        <v>0</v>
      </c>
      <c r="H96" s="103">
        <f t="shared" si="25"/>
        <v>0</v>
      </c>
      <c r="I96" s="102">
        <f t="shared" si="26"/>
        <v>0</v>
      </c>
      <c r="J96" s="104">
        <f t="shared" si="27"/>
        <v>0</v>
      </c>
      <c r="K96" s="102">
        <f t="shared" si="28"/>
        <v>0</v>
      </c>
      <c r="L96" s="103">
        <f t="shared" si="29"/>
        <v>0</v>
      </c>
      <c r="M96" s="101">
        <f t="shared" si="30"/>
        <v>0</v>
      </c>
      <c r="N96" s="104">
        <f t="shared" si="31"/>
        <v>0</v>
      </c>
      <c r="O96" s="103">
        <f t="shared" si="32"/>
        <v>0</v>
      </c>
      <c r="P96" s="103">
        <f t="shared" si="33"/>
        <v>0</v>
      </c>
      <c r="Q96" s="134">
        <f t="shared" si="34"/>
        <v>0</v>
      </c>
      <c r="R96" s="135" t="str">
        <f t="shared" si="35"/>
        <v>C</v>
      </c>
      <c r="S96" s="136">
        <f t="shared" si="36"/>
        <v>0</v>
      </c>
      <c r="T96" s="137" t="str">
        <f t="shared" si="37"/>
        <v>C</v>
      </c>
      <c r="U96" s="134">
        <f t="shared" si="38"/>
        <v>0</v>
      </c>
      <c r="V96" s="136">
        <f t="shared" si="39"/>
        <v>0</v>
      </c>
      <c r="W96" s="136">
        <f t="shared" si="40"/>
        <v>0</v>
      </c>
      <c r="X96" s="138">
        <f t="shared" si="41"/>
        <v>0</v>
      </c>
      <c r="Y96" s="139">
        <f t="shared" si="42"/>
        <v>0</v>
      </c>
      <c r="Z96" s="62"/>
    </row>
    <row r="97" spans="1:26" ht="14.25" customHeight="1" x14ac:dyDescent="0.2">
      <c r="A97" s="162">
        <f t="shared" si="21"/>
        <v>0</v>
      </c>
      <c r="B97" s="141">
        <f t="shared" si="21"/>
        <v>0</v>
      </c>
      <c r="C97" s="142">
        <f t="shared" si="21"/>
        <v>0</v>
      </c>
      <c r="D97" s="143" t="str">
        <f t="shared" si="21"/>
        <v>C</v>
      </c>
      <c r="E97" s="163">
        <f t="shared" si="22"/>
        <v>0</v>
      </c>
      <c r="F97" s="164">
        <f t="shared" si="23"/>
        <v>0</v>
      </c>
      <c r="G97" s="164">
        <f t="shared" si="24"/>
        <v>0</v>
      </c>
      <c r="H97" s="165">
        <f t="shared" si="25"/>
        <v>0</v>
      </c>
      <c r="I97" s="164">
        <f t="shared" si="26"/>
        <v>0</v>
      </c>
      <c r="J97" s="166">
        <f t="shared" si="27"/>
        <v>0</v>
      </c>
      <c r="K97" s="164">
        <f t="shared" si="28"/>
        <v>0</v>
      </c>
      <c r="L97" s="165">
        <f t="shared" si="29"/>
        <v>0</v>
      </c>
      <c r="M97" s="163">
        <f t="shared" si="30"/>
        <v>0</v>
      </c>
      <c r="N97" s="166">
        <f t="shared" si="31"/>
        <v>0</v>
      </c>
      <c r="O97" s="165">
        <f t="shared" si="32"/>
        <v>0</v>
      </c>
      <c r="P97" s="165">
        <f t="shared" si="33"/>
        <v>0</v>
      </c>
      <c r="Q97" s="167">
        <f t="shared" si="34"/>
        <v>0</v>
      </c>
      <c r="R97" s="168" t="str">
        <f t="shared" si="35"/>
        <v>C</v>
      </c>
      <c r="S97" s="169">
        <f t="shared" si="36"/>
        <v>0</v>
      </c>
      <c r="T97" s="170" t="str">
        <f t="shared" si="37"/>
        <v>C</v>
      </c>
      <c r="U97" s="167">
        <f t="shared" si="38"/>
        <v>0</v>
      </c>
      <c r="V97" s="169">
        <f t="shared" si="39"/>
        <v>0</v>
      </c>
      <c r="W97" s="169">
        <f t="shared" si="40"/>
        <v>0</v>
      </c>
      <c r="X97" s="171">
        <f t="shared" si="41"/>
        <v>0</v>
      </c>
      <c r="Y97" s="172">
        <f t="shared" si="42"/>
        <v>0</v>
      </c>
      <c r="Z97" s="62"/>
    </row>
    <row r="98" spans="1:26" ht="14.25" customHeight="1" x14ac:dyDescent="0.2">
      <c r="A98" s="30">
        <f t="shared" si="21"/>
        <v>0</v>
      </c>
      <c r="B98" s="64">
        <f t="shared" si="21"/>
        <v>0</v>
      </c>
      <c r="C98" s="69">
        <f t="shared" si="21"/>
        <v>0</v>
      </c>
      <c r="D98" s="33" t="str">
        <f t="shared" si="21"/>
        <v>C</v>
      </c>
      <c r="E98" s="101">
        <f t="shared" si="22"/>
        <v>0</v>
      </c>
      <c r="F98" s="102">
        <f t="shared" si="23"/>
        <v>0</v>
      </c>
      <c r="G98" s="102">
        <f t="shared" si="24"/>
        <v>0</v>
      </c>
      <c r="H98" s="103">
        <f t="shared" si="25"/>
        <v>0</v>
      </c>
      <c r="I98" s="102">
        <f t="shared" si="26"/>
        <v>0</v>
      </c>
      <c r="J98" s="104">
        <f t="shared" si="27"/>
        <v>0</v>
      </c>
      <c r="K98" s="102">
        <f t="shared" si="28"/>
        <v>0</v>
      </c>
      <c r="L98" s="103">
        <f t="shared" si="29"/>
        <v>0</v>
      </c>
      <c r="M98" s="101">
        <f t="shared" si="30"/>
        <v>0</v>
      </c>
      <c r="N98" s="104">
        <f t="shared" si="31"/>
        <v>0</v>
      </c>
      <c r="O98" s="103">
        <f t="shared" si="32"/>
        <v>0</v>
      </c>
      <c r="P98" s="103">
        <f t="shared" si="33"/>
        <v>0</v>
      </c>
      <c r="Q98" s="134">
        <f t="shared" si="34"/>
        <v>0</v>
      </c>
      <c r="R98" s="135" t="str">
        <f t="shared" si="35"/>
        <v>C</v>
      </c>
      <c r="S98" s="136">
        <f t="shared" si="36"/>
        <v>0</v>
      </c>
      <c r="T98" s="137" t="str">
        <f t="shared" si="37"/>
        <v>C</v>
      </c>
      <c r="U98" s="134">
        <f t="shared" si="38"/>
        <v>0</v>
      </c>
      <c r="V98" s="136">
        <f t="shared" si="39"/>
        <v>0</v>
      </c>
      <c r="W98" s="136">
        <f t="shared" si="40"/>
        <v>0</v>
      </c>
      <c r="X98" s="138">
        <f t="shared" si="41"/>
        <v>0</v>
      </c>
      <c r="Y98" s="139">
        <f t="shared" si="42"/>
        <v>0</v>
      </c>
      <c r="Z98" s="62"/>
    </row>
    <row r="99" spans="1:26" ht="14.25" customHeight="1" x14ac:dyDescent="0.2">
      <c r="A99" s="162">
        <f t="shared" si="21"/>
        <v>0</v>
      </c>
      <c r="B99" s="141">
        <f t="shared" si="21"/>
        <v>0</v>
      </c>
      <c r="C99" s="142">
        <f t="shared" si="21"/>
        <v>0</v>
      </c>
      <c r="D99" s="143" t="str">
        <f t="shared" si="21"/>
        <v>C</v>
      </c>
      <c r="E99" s="163">
        <f t="shared" si="22"/>
        <v>0</v>
      </c>
      <c r="F99" s="164">
        <f t="shared" si="23"/>
        <v>0</v>
      </c>
      <c r="G99" s="164">
        <f t="shared" si="24"/>
        <v>0</v>
      </c>
      <c r="H99" s="165">
        <f t="shared" si="25"/>
        <v>0</v>
      </c>
      <c r="I99" s="164">
        <f t="shared" si="26"/>
        <v>0</v>
      </c>
      <c r="J99" s="166">
        <f t="shared" si="27"/>
        <v>0</v>
      </c>
      <c r="K99" s="164">
        <f t="shared" si="28"/>
        <v>0</v>
      </c>
      <c r="L99" s="165">
        <f t="shared" si="29"/>
        <v>0</v>
      </c>
      <c r="M99" s="163">
        <f t="shared" si="30"/>
        <v>0</v>
      </c>
      <c r="N99" s="166">
        <f t="shared" si="31"/>
        <v>0</v>
      </c>
      <c r="O99" s="165">
        <f t="shared" si="32"/>
        <v>0</v>
      </c>
      <c r="P99" s="165">
        <f t="shared" si="33"/>
        <v>0</v>
      </c>
      <c r="Q99" s="167">
        <f t="shared" si="34"/>
        <v>0</v>
      </c>
      <c r="R99" s="168" t="str">
        <f t="shared" si="35"/>
        <v>C</v>
      </c>
      <c r="S99" s="169">
        <f t="shared" si="36"/>
        <v>0</v>
      </c>
      <c r="T99" s="170" t="str">
        <f t="shared" si="37"/>
        <v>C</v>
      </c>
      <c r="U99" s="167">
        <f t="shared" si="38"/>
        <v>0</v>
      </c>
      <c r="V99" s="169">
        <f t="shared" si="39"/>
        <v>0</v>
      </c>
      <c r="W99" s="169">
        <f t="shared" si="40"/>
        <v>0</v>
      </c>
      <c r="X99" s="171">
        <f t="shared" si="41"/>
        <v>0</v>
      </c>
      <c r="Y99" s="172">
        <f t="shared" si="42"/>
        <v>0</v>
      </c>
      <c r="Z99" s="62"/>
    </row>
    <row r="100" spans="1:26" ht="14.25" customHeight="1" x14ac:dyDescent="0.2">
      <c r="A100" s="30">
        <f t="shared" si="21"/>
        <v>0</v>
      </c>
      <c r="B100" s="64">
        <f t="shared" si="21"/>
        <v>0</v>
      </c>
      <c r="C100" s="69">
        <f t="shared" si="21"/>
        <v>0</v>
      </c>
      <c r="D100" s="33" t="str">
        <f t="shared" si="21"/>
        <v>C</v>
      </c>
      <c r="E100" s="101">
        <f t="shared" si="22"/>
        <v>0</v>
      </c>
      <c r="F100" s="102">
        <f t="shared" si="23"/>
        <v>0</v>
      </c>
      <c r="G100" s="102">
        <f t="shared" si="24"/>
        <v>0</v>
      </c>
      <c r="H100" s="103">
        <f t="shared" si="25"/>
        <v>0</v>
      </c>
      <c r="I100" s="102">
        <f t="shared" si="26"/>
        <v>0</v>
      </c>
      <c r="J100" s="104">
        <f t="shared" si="27"/>
        <v>0</v>
      </c>
      <c r="K100" s="102">
        <f t="shared" si="28"/>
        <v>0</v>
      </c>
      <c r="L100" s="103">
        <f t="shared" si="29"/>
        <v>0</v>
      </c>
      <c r="M100" s="101">
        <f t="shared" si="30"/>
        <v>0</v>
      </c>
      <c r="N100" s="104">
        <f t="shared" si="31"/>
        <v>0</v>
      </c>
      <c r="O100" s="103">
        <f t="shared" si="32"/>
        <v>0</v>
      </c>
      <c r="P100" s="103">
        <f t="shared" si="33"/>
        <v>0</v>
      </c>
      <c r="Q100" s="134">
        <f t="shared" si="34"/>
        <v>0</v>
      </c>
      <c r="R100" s="135" t="str">
        <f t="shared" si="35"/>
        <v>C</v>
      </c>
      <c r="S100" s="136">
        <f t="shared" si="36"/>
        <v>0</v>
      </c>
      <c r="T100" s="137" t="str">
        <f t="shared" si="37"/>
        <v>C</v>
      </c>
      <c r="U100" s="134">
        <f t="shared" si="38"/>
        <v>0</v>
      </c>
      <c r="V100" s="136">
        <f t="shared" si="39"/>
        <v>0</v>
      </c>
      <c r="W100" s="136">
        <f t="shared" si="40"/>
        <v>0</v>
      </c>
      <c r="X100" s="138">
        <f t="shared" si="41"/>
        <v>0</v>
      </c>
      <c r="Y100" s="139">
        <f t="shared" si="42"/>
        <v>0</v>
      </c>
      <c r="Z100" s="62"/>
    </row>
    <row r="101" spans="1:26" ht="14.25" customHeight="1" x14ac:dyDescent="0.2">
      <c r="A101" s="162">
        <f t="shared" si="21"/>
        <v>0</v>
      </c>
      <c r="B101" s="141">
        <f t="shared" si="21"/>
        <v>0</v>
      </c>
      <c r="C101" s="142">
        <f t="shared" si="21"/>
        <v>0</v>
      </c>
      <c r="D101" s="143" t="str">
        <f t="shared" si="21"/>
        <v>C</v>
      </c>
      <c r="E101" s="163">
        <f t="shared" si="22"/>
        <v>0</v>
      </c>
      <c r="F101" s="164">
        <f t="shared" si="23"/>
        <v>0</v>
      </c>
      <c r="G101" s="164">
        <f t="shared" si="24"/>
        <v>0</v>
      </c>
      <c r="H101" s="165">
        <f t="shared" si="25"/>
        <v>0</v>
      </c>
      <c r="I101" s="164">
        <f t="shared" si="26"/>
        <v>0</v>
      </c>
      <c r="J101" s="166">
        <f t="shared" si="27"/>
        <v>0</v>
      </c>
      <c r="K101" s="164">
        <f t="shared" si="28"/>
        <v>0</v>
      </c>
      <c r="L101" s="165">
        <f t="shared" si="29"/>
        <v>0</v>
      </c>
      <c r="M101" s="163">
        <f t="shared" si="30"/>
        <v>0</v>
      </c>
      <c r="N101" s="166">
        <f t="shared" si="31"/>
        <v>0</v>
      </c>
      <c r="O101" s="165">
        <f t="shared" si="32"/>
        <v>0</v>
      </c>
      <c r="P101" s="165">
        <f t="shared" si="33"/>
        <v>0</v>
      </c>
      <c r="Q101" s="167">
        <f t="shared" si="34"/>
        <v>0</v>
      </c>
      <c r="R101" s="168" t="str">
        <f t="shared" si="35"/>
        <v>C</v>
      </c>
      <c r="S101" s="169">
        <f t="shared" si="36"/>
        <v>0</v>
      </c>
      <c r="T101" s="170" t="str">
        <f t="shared" si="37"/>
        <v>C</v>
      </c>
      <c r="U101" s="167">
        <f t="shared" si="38"/>
        <v>0</v>
      </c>
      <c r="V101" s="169">
        <f t="shared" si="39"/>
        <v>0</v>
      </c>
      <c r="W101" s="169">
        <f t="shared" si="40"/>
        <v>0</v>
      </c>
      <c r="X101" s="171">
        <f t="shared" si="41"/>
        <v>0</v>
      </c>
      <c r="Y101" s="172">
        <f t="shared" si="42"/>
        <v>0</v>
      </c>
      <c r="Z101" s="62"/>
    </row>
    <row r="102" spans="1:26" ht="14.25" customHeight="1" x14ac:dyDescent="0.2">
      <c r="A102" s="30">
        <f t="shared" si="21"/>
        <v>0</v>
      </c>
      <c r="B102" s="64">
        <f t="shared" si="21"/>
        <v>0</v>
      </c>
      <c r="C102" s="69">
        <f t="shared" si="21"/>
        <v>0</v>
      </c>
      <c r="D102" s="33" t="str">
        <f t="shared" si="21"/>
        <v>C</v>
      </c>
      <c r="E102" s="101">
        <f t="shared" si="22"/>
        <v>0</v>
      </c>
      <c r="F102" s="102">
        <f t="shared" si="23"/>
        <v>0</v>
      </c>
      <c r="G102" s="102">
        <f t="shared" si="24"/>
        <v>0</v>
      </c>
      <c r="H102" s="103">
        <f t="shared" si="25"/>
        <v>0</v>
      </c>
      <c r="I102" s="102">
        <f t="shared" si="26"/>
        <v>0</v>
      </c>
      <c r="J102" s="104">
        <f t="shared" si="27"/>
        <v>0</v>
      </c>
      <c r="K102" s="102">
        <f t="shared" si="28"/>
        <v>0</v>
      </c>
      <c r="L102" s="103">
        <f t="shared" si="29"/>
        <v>0</v>
      </c>
      <c r="M102" s="101">
        <f t="shared" si="30"/>
        <v>0</v>
      </c>
      <c r="N102" s="104">
        <f t="shared" si="31"/>
        <v>0</v>
      </c>
      <c r="O102" s="103">
        <f t="shared" si="32"/>
        <v>0</v>
      </c>
      <c r="P102" s="103">
        <f t="shared" si="33"/>
        <v>0</v>
      </c>
      <c r="Q102" s="134">
        <f t="shared" si="34"/>
        <v>0</v>
      </c>
      <c r="R102" s="135" t="str">
        <f t="shared" si="35"/>
        <v>C</v>
      </c>
      <c r="S102" s="136">
        <f t="shared" si="36"/>
        <v>0</v>
      </c>
      <c r="T102" s="137" t="str">
        <f t="shared" si="37"/>
        <v>C</v>
      </c>
      <c r="U102" s="134">
        <f t="shared" si="38"/>
        <v>0</v>
      </c>
      <c r="V102" s="136">
        <f t="shared" si="39"/>
        <v>0</v>
      </c>
      <c r="W102" s="136">
        <f t="shared" si="40"/>
        <v>0</v>
      </c>
      <c r="X102" s="138">
        <f t="shared" si="41"/>
        <v>0</v>
      </c>
      <c r="Y102" s="139">
        <f t="shared" si="42"/>
        <v>0</v>
      </c>
      <c r="Z102" s="62"/>
    </row>
    <row r="103" spans="1:26" ht="14.25" customHeight="1" x14ac:dyDescent="0.2">
      <c r="A103" s="162">
        <f t="shared" si="21"/>
        <v>0</v>
      </c>
      <c r="B103" s="141">
        <f t="shared" si="21"/>
        <v>0</v>
      </c>
      <c r="C103" s="142">
        <f t="shared" si="21"/>
        <v>0</v>
      </c>
      <c r="D103" s="143" t="str">
        <f t="shared" si="21"/>
        <v>C</v>
      </c>
      <c r="E103" s="163">
        <f t="shared" si="22"/>
        <v>0</v>
      </c>
      <c r="F103" s="164">
        <f t="shared" si="23"/>
        <v>0</v>
      </c>
      <c r="G103" s="164">
        <f t="shared" si="24"/>
        <v>0</v>
      </c>
      <c r="H103" s="165">
        <f t="shared" si="25"/>
        <v>0</v>
      </c>
      <c r="I103" s="164">
        <f t="shared" si="26"/>
        <v>0</v>
      </c>
      <c r="J103" s="166">
        <f t="shared" si="27"/>
        <v>0</v>
      </c>
      <c r="K103" s="164">
        <f t="shared" si="28"/>
        <v>0</v>
      </c>
      <c r="L103" s="165">
        <f t="shared" si="29"/>
        <v>0</v>
      </c>
      <c r="M103" s="163">
        <f t="shared" si="30"/>
        <v>0</v>
      </c>
      <c r="N103" s="166">
        <f t="shared" si="31"/>
        <v>0</v>
      </c>
      <c r="O103" s="165">
        <f t="shared" si="32"/>
        <v>0</v>
      </c>
      <c r="P103" s="165">
        <f t="shared" si="33"/>
        <v>0</v>
      </c>
      <c r="Q103" s="167">
        <f t="shared" si="34"/>
        <v>0</v>
      </c>
      <c r="R103" s="168" t="str">
        <f t="shared" si="35"/>
        <v>C</v>
      </c>
      <c r="S103" s="169">
        <f t="shared" si="36"/>
        <v>0</v>
      </c>
      <c r="T103" s="170" t="str">
        <f t="shared" si="37"/>
        <v>C</v>
      </c>
      <c r="U103" s="167">
        <f t="shared" si="38"/>
        <v>0</v>
      </c>
      <c r="V103" s="169">
        <f t="shared" si="39"/>
        <v>0</v>
      </c>
      <c r="W103" s="169">
        <f t="shared" si="40"/>
        <v>0</v>
      </c>
      <c r="X103" s="171">
        <f t="shared" si="41"/>
        <v>0</v>
      </c>
      <c r="Y103" s="172">
        <f t="shared" si="42"/>
        <v>0</v>
      </c>
      <c r="Z103" s="62"/>
    </row>
    <row r="104" spans="1:26" ht="14.25" customHeight="1" x14ac:dyDescent="0.2">
      <c r="A104" s="30">
        <f t="shared" si="21"/>
        <v>0</v>
      </c>
      <c r="B104" s="64">
        <f t="shared" si="21"/>
        <v>0</v>
      </c>
      <c r="C104" s="69">
        <f t="shared" si="21"/>
        <v>0</v>
      </c>
      <c r="D104" s="33" t="str">
        <f t="shared" si="21"/>
        <v>C</v>
      </c>
      <c r="E104" s="101">
        <f t="shared" si="22"/>
        <v>0</v>
      </c>
      <c r="F104" s="102">
        <f t="shared" si="23"/>
        <v>0</v>
      </c>
      <c r="G104" s="102">
        <f t="shared" si="24"/>
        <v>0</v>
      </c>
      <c r="H104" s="103">
        <f t="shared" si="25"/>
        <v>0</v>
      </c>
      <c r="I104" s="102">
        <f t="shared" si="26"/>
        <v>0</v>
      </c>
      <c r="J104" s="104">
        <f t="shared" si="27"/>
        <v>0</v>
      </c>
      <c r="K104" s="102">
        <f t="shared" si="28"/>
        <v>0</v>
      </c>
      <c r="L104" s="103">
        <f t="shared" si="29"/>
        <v>0</v>
      </c>
      <c r="M104" s="101">
        <f t="shared" si="30"/>
        <v>0</v>
      </c>
      <c r="N104" s="104">
        <f t="shared" si="31"/>
        <v>0</v>
      </c>
      <c r="O104" s="103">
        <f t="shared" si="32"/>
        <v>0</v>
      </c>
      <c r="P104" s="103">
        <f t="shared" si="33"/>
        <v>0</v>
      </c>
      <c r="Q104" s="134">
        <f t="shared" si="34"/>
        <v>0</v>
      </c>
      <c r="R104" s="135" t="str">
        <f t="shared" si="35"/>
        <v>C</v>
      </c>
      <c r="S104" s="136">
        <f t="shared" si="36"/>
        <v>0</v>
      </c>
      <c r="T104" s="137" t="str">
        <f t="shared" si="37"/>
        <v>C</v>
      </c>
      <c r="U104" s="134">
        <f t="shared" si="38"/>
        <v>0</v>
      </c>
      <c r="V104" s="136">
        <f t="shared" si="39"/>
        <v>0</v>
      </c>
      <c r="W104" s="136">
        <f t="shared" si="40"/>
        <v>0</v>
      </c>
      <c r="X104" s="138">
        <f t="shared" si="41"/>
        <v>0</v>
      </c>
      <c r="Y104" s="139">
        <f t="shared" si="42"/>
        <v>0</v>
      </c>
      <c r="Z104" s="62"/>
    </row>
    <row r="105" spans="1:26" ht="14.25" customHeight="1" x14ac:dyDescent="0.2">
      <c r="A105" s="162">
        <f t="shared" si="21"/>
        <v>0</v>
      </c>
      <c r="B105" s="141">
        <f t="shared" si="21"/>
        <v>0</v>
      </c>
      <c r="C105" s="142">
        <f t="shared" si="21"/>
        <v>0</v>
      </c>
      <c r="D105" s="143" t="str">
        <f t="shared" si="21"/>
        <v>C</v>
      </c>
      <c r="E105" s="163">
        <f t="shared" si="22"/>
        <v>0</v>
      </c>
      <c r="F105" s="164">
        <f t="shared" si="23"/>
        <v>0</v>
      </c>
      <c r="G105" s="164">
        <f t="shared" si="24"/>
        <v>0</v>
      </c>
      <c r="H105" s="165">
        <f t="shared" si="25"/>
        <v>0</v>
      </c>
      <c r="I105" s="164">
        <f t="shared" si="26"/>
        <v>0</v>
      </c>
      <c r="J105" s="166">
        <f t="shared" si="27"/>
        <v>0</v>
      </c>
      <c r="K105" s="164">
        <f t="shared" si="28"/>
        <v>0</v>
      </c>
      <c r="L105" s="165">
        <f t="shared" si="29"/>
        <v>0</v>
      </c>
      <c r="M105" s="163">
        <f t="shared" si="30"/>
        <v>0</v>
      </c>
      <c r="N105" s="166">
        <f t="shared" si="31"/>
        <v>0</v>
      </c>
      <c r="O105" s="165">
        <f t="shared" si="32"/>
        <v>0</v>
      </c>
      <c r="P105" s="165">
        <f t="shared" si="33"/>
        <v>0</v>
      </c>
      <c r="Q105" s="167">
        <f t="shared" si="34"/>
        <v>0</v>
      </c>
      <c r="R105" s="168" t="str">
        <f t="shared" si="35"/>
        <v>C</v>
      </c>
      <c r="S105" s="169">
        <f t="shared" si="36"/>
        <v>0</v>
      </c>
      <c r="T105" s="170" t="str">
        <f t="shared" si="37"/>
        <v>C</v>
      </c>
      <c r="U105" s="167">
        <f t="shared" si="38"/>
        <v>0</v>
      </c>
      <c r="V105" s="169">
        <f t="shared" si="39"/>
        <v>0</v>
      </c>
      <c r="W105" s="169">
        <f t="shared" si="40"/>
        <v>0</v>
      </c>
      <c r="X105" s="171">
        <f t="shared" si="41"/>
        <v>0</v>
      </c>
      <c r="Y105" s="172">
        <f t="shared" si="42"/>
        <v>0</v>
      </c>
      <c r="Z105" s="62"/>
    </row>
    <row r="106" spans="1:26" ht="14.25" customHeight="1" x14ac:dyDescent="0.2">
      <c r="A106" s="30">
        <f t="shared" si="21"/>
        <v>0</v>
      </c>
      <c r="B106" s="64">
        <f t="shared" si="21"/>
        <v>0</v>
      </c>
      <c r="C106" s="69">
        <f t="shared" si="21"/>
        <v>0</v>
      </c>
      <c r="D106" s="33" t="str">
        <f t="shared" si="21"/>
        <v>C</v>
      </c>
      <c r="E106" s="101">
        <f t="shared" si="22"/>
        <v>0</v>
      </c>
      <c r="F106" s="102">
        <f t="shared" si="23"/>
        <v>0</v>
      </c>
      <c r="G106" s="102">
        <f t="shared" si="24"/>
        <v>0</v>
      </c>
      <c r="H106" s="103">
        <f t="shared" si="25"/>
        <v>0</v>
      </c>
      <c r="I106" s="102">
        <f t="shared" si="26"/>
        <v>0</v>
      </c>
      <c r="J106" s="104">
        <f t="shared" si="27"/>
        <v>0</v>
      </c>
      <c r="K106" s="102">
        <f t="shared" si="28"/>
        <v>0</v>
      </c>
      <c r="L106" s="103">
        <f t="shared" si="29"/>
        <v>0</v>
      </c>
      <c r="M106" s="101">
        <f t="shared" si="30"/>
        <v>0</v>
      </c>
      <c r="N106" s="104">
        <f t="shared" si="31"/>
        <v>0</v>
      </c>
      <c r="O106" s="103">
        <f t="shared" si="32"/>
        <v>0</v>
      </c>
      <c r="P106" s="103">
        <f t="shared" si="33"/>
        <v>0</v>
      </c>
      <c r="Q106" s="134">
        <f t="shared" si="34"/>
        <v>0</v>
      </c>
      <c r="R106" s="135" t="str">
        <f t="shared" si="35"/>
        <v>C</v>
      </c>
      <c r="S106" s="136">
        <f t="shared" si="36"/>
        <v>0</v>
      </c>
      <c r="T106" s="137" t="str">
        <f t="shared" si="37"/>
        <v>C</v>
      </c>
      <c r="U106" s="134">
        <f t="shared" si="38"/>
        <v>0</v>
      </c>
      <c r="V106" s="136">
        <f t="shared" si="39"/>
        <v>0</v>
      </c>
      <c r="W106" s="136">
        <f t="shared" si="40"/>
        <v>0</v>
      </c>
      <c r="X106" s="138">
        <f t="shared" si="41"/>
        <v>0</v>
      </c>
      <c r="Y106" s="139">
        <f t="shared" si="42"/>
        <v>0</v>
      </c>
      <c r="Z106" s="62"/>
    </row>
    <row r="107" spans="1:26" ht="14.25" customHeight="1" x14ac:dyDescent="0.2">
      <c r="A107" s="162">
        <f t="shared" si="21"/>
        <v>0</v>
      </c>
      <c r="B107" s="141">
        <f t="shared" si="21"/>
        <v>0</v>
      </c>
      <c r="C107" s="142">
        <f t="shared" si="21"/>
        <v>0</v>
      </c>
      <c r="D107" s="143" t="str">
        <f t="shared" si="21"/>
        <v>C</v>
      </c>
      <c r="E107" s="163">
        <f t="shared" si="22"/>
        <v>0</v>
      </c>
      <c r="F107" s="164">
        <f t="shared" si="23"/>
        <v>0</v>
      </c>
      <c r="G107" s="164">
        <f t="shared" si="24"/>
        <v>0</v>
      </c>
      <c r="H107" s="165">
        <f t="shared" si="25"/>
        <v>0</v>
      </c>
      <c r="I107" s="164">
        <f t="shared" si="26"/>
        <v>0</v>
      </c>
      <c r="J107" s="166">
        <f t="shared" si="27"/>
        <v>0</v>
      </c>
      <c r="K107" s="164">
        <f t="shared" si="28"/>
        <v>0</v>
      </c>
      <c r="L107" s="165">
        <f t="shared" si="29"/>
        <v>0</v>
      </c>
      <c r="M107" s="163">
        <f t="shared" si="30"/>
        <v>0</v>
      </c>
      <c r="N107" s="166">
        <f t="shared" si="31"/>
        <v>0</v>
      </c>
      <c r="O107" s="165">
        <f t="shared" si="32"/>
        <v>0</v>
      </c>
      <c r="P107" s="165">
        <f t="shared" si="33"/>
        <v>0</v>
      </c>
      <c r="Q107" s="167">
        <f t="shared" si="34"/>
        <v>0</v>
      </c>
      <c r="R107" s="168" t="str">
        <f t="shared" si="35"/>
        <v>C</v>
      </c>
      <c r="S107" s="169">
        <f t="shared" si="36"/>
        <v>0</v>
      </c>
      <c r="T107" s="170" t="str">
        <f t="shared" si="37"/>
        <v>C</v>
      </c>
      <c r="U107" s="167">
        <f t="shared" si="38"/>
        <v>0</v>
      </c>
      <c r="V107" s="169">
        <f t="shared" si="39"/>
        <v>0</v>
      </c>
      <c r="W107" s="169">
        <f t="shared" si="40"/>
        <v>0</v>
      </c>
      <c r="X107" s="171">
        <f t="shared" si="41"/>
        <v>0</v>
      </c>
      <c r="Y107" s="172">
        <f t="shared" si="42"/>
        <v>0</v>
      </c>
      <c r="Z107" s="62"/>
    </row>
    <row r="108" spans="1:26" ht="14.25" customHeight="1" x14ac:dyDescent="0.2">
      <c r="A108" s="30">
        <f t="shared" si="21"/>
        <v>0</v>
      </c>
      <c r="B108" s="64">
        <f t="shared" si="21"/>
        <v>0</v>
      </c>
      <c r="C108" s="69">
        <f t="shared" si="21"/>
        <v>0</v>
      </c>
      <c r="D108" s="33" t="str">
        <f t="shared" si="21"/>
        <v>C</v>
      </c>
      <c r="E108" s="101">
        <f t="shared" si="22"/>
        <v>0</v>
      </c>
      <c r="F108" s="102">
        <f t="shared" si="23"/>
        <v>0</v>
      </c>
      <c r="G108" s="102">
        <f t="shared" si="24"/>
        <v>0</v>
      </c>
      <c r="H108" s="103">
        <f t="shared" si="25"/>
        <v>0</v>
      </c>
      <c r="I108" s="102">
        <f t="shared" si="26"/>
        <v>0</v>
      </c>
      <c r="J108" s="104">
        <f t="shared" si="27"/>
        <v>0</v>
      </c>
      <c r="K108" s="102">
        <f t="shared" si="28"/>
        <v>0</v>
      </c>
      <c r="L108" s="103">
        <f t="shared" si="29"/>
        <v>0</v>
      </c>
      <c r="M108" s="101">
        <f t="shared" si="30"/>
        <v>0</v>
      </c>
      <c r="N108" s="104">
        <f t="shared" si="31"/>
        <v>0</v>
      </c>
      <c r="O108" s="103">
        <f t="shared" si="32"/>
        <v>0</v>
      </c>
      <c r="P108" s="103">
        <f t="shared" si="33"/>
        <v>0</v>
      </c>
      <c r="Q108" s="134">
        <f t="shared" si="34"/>
        <v>0</v>
      </c>
      <c r="R108" s="135" t="str">
        <f t="shared" si="35"/>
        <v>C</v>
      </c>
      <c r="S108" s="136">
        <f t="shared" si="36"/>
        <v>0</v>
      </c>
      <c r="T108" s="137" t="str">
        <f t="shared" si="37"/>
        <v>C</v>
      </c>
      <c r="U108" s="134">
        <f t="shared" si="38"/>
        <v>0</v>
      </c>
      <c r="V108" s="136">
        <f t="shared" si="39"/>
        <v>0</v>
      </c>
      <c r="W108" s="136">
        <f t="shared" si="40"/>
        <v>0</v>
      </c>
      <c r="X108" s="138">
        <f t="shared" si="41"/>
        <v>0</v>
      </c>
      <c r="Y108" s="139">
        <f t="shared" si="42"/>
        <v>0</v>
      </c>
      <c r="Z108" s="62"/>
    </row>
    <row r="109" spans="1:26" ht="14.25" customHeight="1" x14ac:dyDescent="0.2">
      <c r="A109" s="162">
        <f t="shared" si="21"/>
        <v>0</v>
      </c>
      <c r="B109" s="141">
        <f t="shared" si="21"/>
        <v>0</v>
      </c>
      <c r="C109" s="142">
        <f t="shared" si="21"/>
        <v>0</v>
      </c>
      <c r="D109" s="143" t="str">
        <f t="shared" si="21"/>
        <v>C</v>
      </c>
      <c r="E109" s="163">
        <f t="shared" si="22"/>
        <v>0</v>
      </c>
      <c r="F109" s="164">
        <f t="shared" si="23"/>
        <v>0</v>
      </c>
      <c r="G109" s="164">
        <f t="shared" si="24"/>
        <v>0</v>
      </c>
      <c r="H109" s="165">
        <f t="shared" si="25"/>
        <v>0</v>
      </c>
      <c r="I109" s="164">
        <f t="shared" si="26"/>
        <v>0</v>
      </c>
      <c r="J109" s="166">
        <f t="shared" si="27"/>
        <v>0</v>
      </c>
      <c r="K109" s="164">
        <f t="shared" si="28"/>
        <v>0</v>
      </c>
      <c r="L109" s="165">
        <f t="shared" si="29"/>
        <v>0</v>
      </c>
      <c r="M109" s="163">
        <f t="shared" si="30"/>
        <v>0</v>
      </c>
      <c r="N109" s="166">
        <f t="shared" si="31"/>
        <v>0</v>
      </c>
      <c r="O109" s="165">
        <f t="shared" si="32"/>
        <v>0</v>
      </c>
      <c r="P109" s="165">
        <f t="shared" si="33"/>
        <v>0</v>
      </c>
      <c r="Q109" s="167">
        <f t="shared" si="34"/>
        <v>0</v>
      </c>
      <c r="R109" s="168" t="str">
        <f t="shared" si="35"/>
        <v>C</v>
      </c>
      <c r="S109" s="169">
        <f t="shared" si="36"/>
        <v>0</v>
      </c>
      <c r="T109" s="170" t="str">
        <f t="shared" si="37"/>
        <v>C</v>
      </c>
      <c r="U109" s="167">
        <f t="shared" si="38"/>
        <v>0</v>
      </c>
      <c r="V109" s="169">
        <f t="shared" si="39"/>
        <v>0</v>
      </c>
      <c r="W109" s="169">
        <f t="shared" si="40"/>
        <v>0</v>
      </c>
      <c r="X109" s="171">
        <f t="shared" si="41"/>
        <v>0</v>
      </c>
      <c r="Y109" s="172">
        <f t="shared" si="42"/>
        <v>0</v>
      </c>
      <c r="Z109" s="62"/>
    </row>
    <row r="110" spans="1:26" ht="14.25" customHeight="1" x14ac:dyDescent="0.2">
      <c r="A110" s="30">
        <f t="shared" si="21"/>
        <v>0</v>
      </c>
      <c r="B110" s="64">
        <f t="shared" si="21"/>
        <v>0</v>
      </c>
      <c r="C110" s="69">
        <f t="shared" si="21"/>
        <v>0</v>
      </c>
      <c r="D110" s="33" t="str">
        <f t="shared" si="21"/>
        <v>C</v>
      </c>
      <c r="E110" s="101">
        <f t="shared" si="22"/>
        <v>0</v>
      </c>
      <c r="F110" s="102">
        <f t="shared" si="23"/>
        <v>0</v>
      </c>
      <c r="G110" s="102">
        <f t="shared" si="24"/>
        <v>0</v>
      </c>
      <c r="H110" s="103">
        <f t="shared" si="25"/>
        <v>0</v>
      </c>
      <c r="I110" s="102">
        <f t="shared" si="26"/>
        <v>0</v>
      </c>
      <c r="J110" s="104">
        <f t="shared" si="27"/>
        <v>0</v>
      </c>
      <c r="K110" s="102">
        <f t="shared" si="28"/>
        <v>0</v>
      </c>
      <c r="L110" s="103">
        <f t="shared" si="29"/>
        <v>0</v>
      </c>
      <c r="M110" s="101">
        <f t="shared" si="30"/>
        <v>0</v>
      </c>
      <c r="N110" s="104">
        <f t="shared" si="31"/>
        <v>0</v>
      </c>
      <c r="O110" s="103">
        <f t="shared" si="32"/>
        <v>0</v>
      </c>
      <c r="P110" s="103">
        <f t="shared" si="33"/>
        <v>0</v>
      </c>
      <c r="Q110" s="134">
        <f t="shared" si="34"/>
        <v>0</v>
      </c>
      <c r="R110" s="135" t="str">
        <f t="shared" si="35"/>
        <v>C</v>
      </c>
      <c r="S110" s="136">
        <f t="shared" si="36"/>
        <v>0</v>
      </c>
      <c r="T110" s="137" t="str">
        <f t="shared" si="37"/>
        <v>C</v>
      </c>
      <c r="U110" s="134">
        <f t="shared" si="38"/>
        <v>0</v>
      </c>
      <c r="V110" s="136">
        <f t="shared" si="39"/>
        <v>0</v>
      </c>
      <c r="W110" s="136">
        <f t="shared" si="40"/>
        <v>0</v>
      </c>
      <c r="X110" s="138">
        <f t="shared" si="41"/>
        <v>0</v>
      </c>
      <c r="Y110" s="139">
        <f t="shared" si="42"/>
        <v>0</v>
      </c>
      <c r="Z110" s="62"/>
    </row>
    <row r="111" spans="1:26" ht="14.25" customHeight="1" x14ac:dyDescent="0.2">
      <c r="A111" s="162">
        <f t="shared" si="21"/>
        <v>0</v>
      </c>
      <c r="B111" s="141">
        <f t="shared" si="21"/>
        <v>0</v>
      </c>
      <c r="C111" s="142">
        <f t="shared" si="21"/>
        <v>0</v>
      </c>
      <c r="D111" s="143" t="str">
        <f t="shared" si="21"/>
        <v>C</v>
      </c>
      <c r="E111" s="163">
        <f t="shared" si="22"/>
        <v>0</v>
      </c>
      <c r="F111" s="164">
        <f t="shared" si="23"/>
        <v>0</v>
      </c>
      <c r="G111" s="164">
        <f t="shared" si="24"/>
        <v>0</v>
      </c>
      <c r="H111" s="165">
        <f t="shared" si="25"/>
        <v>0</v>
      </c>
      <c r="I111" s="164">
        <f t="shared" si="26"/>
        <v>0</v>
      </c>
      <c r="J111" s="166">
        <f t="shared" si="27"/>
        <v>0</v>
      </c>
      <c r="K111" s="164">
        <f t="shared" si="28"/>
        <v>0</v>
      </c>
      <c r="L111" s="165">
        <f t="shared" si="29"/>
        <v>0</v>
      </c>
      <c r="M111" s="163">
        <f t="shared" si="30"/>
        <v>0</v>
      </c>
      <c r="N111" s="166">
        <f t="shared" si="31"/>
        <v>0</v>
      </c>
      <c r="O111" s="165">
        <f t="shared" si="32"/>
        <v>0</v>
      </c>
      <c r="P111" s="165">
        <f t="shared" si="33"/>
        <v>0</v>
      </c>
      <c r="Q111" s="167">
        <f t="shared" si="34"/>
        <v>0</v>
      </c>
      <c r="R111" s="168" t="str">
        <f t="shared" si="35"/>
        <v>C</v>
      </c>
      <c r="S111" s="169">
        <f t="shared" si="36"/>
        <v>0</v>
      </c>
      <c r="T111" s="170" t="str">
        <f t="shared" si="37"/>
        <v>C</v>
      </c>
      <c r="U111" s="167">
        <f t="shared" si="38"/>
        <v>0</v>
      </c>
      <c r="V111" s="169">
        <f t="shared" si="39"/>
        <v>0</v>
      </c>
      <c r="W111" s="169">
        <f t="shared" si="40"/>
        <v>0</v>
      </c>
      <c r="X111" s="171">
        <f t="shared" si="41"/>
        <v>0</v>
      </c>
      <c r="Y111" s="172">
        <f t="shared" si="42"/>
        <v>0</v>
      </c>
      <c r="Z111" s="62"/>
    </row>
    <row r="112" spans="1:26" ht="14.25" customHeight="1" x14ac:dyDescent="0.2">
      <c r="A112" s="30">
        <f t="shared" si="21"/>
        <v>0</v>
      </c>
      <c r="B112" s="64">
        <f t="shared" si="21"/>
        <v>0</v>
      </c>
      <c r="C112" s="69">
        <f t="shared" si="21"/>
        <v>0</v>
      </c>
      <c r="D112" s="33" t="str">
        <f t="shared" si="21"/>
        <v>C</v>
      </c>
      <c r="E112" s="101">
        <f t="shared" si="22"/>
        <v>0</v>
      </c>
      <c r="F112" s="102">
        <f t="shared" si="23"/>
        <v>0</v>
      </c>
      <c r="G112" s="102">
        <f t="shared" si="24"/>
        <v>0</v>
      </c>
      <c r="H112" s="103">
        <f t="shared" si="25"/>
        <v>0</v>
      </c>
      <c r="I112" s="102">
        <f t="shared" si="26"/>
        <v>0</v>
      </c>
      <c r="J112" s="104">
        <f t="shared" si="27"/>
        <v>0</v>
      </c>
      <c r="K112" s="102">
        <f t="shared" si="28"/>
        <v>0</v>
      </c>
      <c r="L112" s="103">
        <f t="shared" si="29"/>
        <v>0</v>
      </c>
      <c r="M112" s="101">
        <f t="shared" si="30"/>
        <v>0</v>
      </c>
      <c r="N112" s="104">
        <f t="shared" si="31"/>
        <v>0</v>
      </c>
      <c r="O112" s="103">
        <f t="shared" si="32"/>
        <v>0</v>
      </c>
      <c r="P112" s="103">
        <f t="shared" si="33"/>
        <v>0</v>
      </c>
      <c r="Q112" s="134">
        <f t="shared" si="34"/>
        <v>0</v>
      </c>
      <c r="R112" s="135" t="str">
        <f t="shared" si="35"/>
        <v>C</v>
      </c>
      <c r="S112" s="136">
        <f t="shared" si="36"/>
        <v>0</v>
      </c>
      <c r="T112" s="137" t="str">
        <f t="shared" si="37"/>
        <v>C</v>
      </c>
      <c r="U112" s="134">
        <f t="shared" si="38"/>
        <v>0</v>
      </c>
      <c r="V112" s="136">
        <f t="shared" si="39"/>
        <v>0</v>
      </c>
      <c r="W112" s="136">
        <f t="shared" si="40"/>
        <v>0</v>
      </c>
      <c r="X112" s="138">
        <f t="shared" si="41"/>
        <v>0</v>
      </c>
      <c r="Y112" s="139">
        <f t="shared" si="42"/>
        <v>0</v>
      </c>
      <c r="Z112" s="62"/>
    </row>
    <row r="113" spans="1:26" ht="14.25" customHeight="1" x14ac:dyDescent="0.2">
      <c r="A113" s="162">
        <f t="shared" si="21"/>
        <v>0</v>
      </c>
      <c r="B113" s="141">
        <f t="shared" si="21"/>
        <v>0</v>
      </c>
      <c r="C113" s="142">
        <f t="shared" si="21"/>
        <v>0</v>
      </c>
      <c r="D113" s="143" t="str">
        <f t="shared" si="21"/>
        <v>C</v>
      </c>
      <c r="E113" s="163">
        <f t="shared" si="22"/>
        <v>0</v>
      </c>
      <c r="F113" s="164">
        <f t="shared" si="23"/>
        <v>0</v>
      </c>
      <c r="G113" s="164">
        <f t="shared" si="24"/>
        <v>0</v>
      </c>
      <c r="H113" s="165">
        <f t="shared" si="25"/>
        <v>0</v>
      </c>
      <c r="I113" s="164">
        <f t="shared" si="26"/>
        <v>0</v>
      </c>
      <c r="J113" s="166">
        <f t="shared" si="27"/>
        <v>0</v>
      </c>
      <c r="K113" s="164">
        <f t="shared" si="28"/>
        <v>0</v>
      </c>
      <c r="L113" s="165">
        <f t="shared" si="29"/>
        <v>0</v>
      </c>
      <c r="M113" s="163">
        <f t="shared" si="30"/>
        <v>0</v>
      </c>
      <c r="N113" s="166">
        <f t="shared" si="31"/>
        <v>0</v>
      </c>
      <c r="O113" s="165">
        <f t="shared" si="32"/>
        <v>0</v>
      </c>
      <c r="P113" s="165">
        <f t="shared" si="33"/>
        <v>0</v>
      </c>
      <c r="Q113" s="167">
        <f t="shared" si="34"/>
        <v>0</v>
      </c>
      <c r="R113" s="168" t="str">
        <f t="shared" si="35"/>
        <v>C</v>
      </c>
      <c r="S113" s="169">
        <f t="shared" si="36"/>
        <v>0</v>
      </c>
      <c r="T113" s="170" t="str">
        <f t="shared" si="37"/>
        <v>C</v>
      </c>
      <c r="U113" s="167">
        <f t="shared" si="38"/>
        <v>0</v>
      </c>
      <c r="V113" s="169">
        <f t="shared" si="39"/>
        <v>0</v>
      </c>
      <c r="W113" s="169">
        <f t="shared" si="40"/>
        <v>0</v>
      </c>
      <c r="X113" s="171">
        <f t="shared" si="41"/>
        <v>0</v>
      </c>
      <c r="Y113" s="172">
        <f t="shared" si="42"/>
        <v>0</v>
      </c>
      <c r="Z113" s="62"/>
    </row>
    <row r="114" spans="1:26" ht="14.25" customHeight="1" x14ac:dyDescent="0.2">
      <c r="A114" s="30">
        <f t="shared" si="21"/>
        <v>0</v>
      </c>
      <c r="B114" s="64">
        <f t="shared" si="21"/>
        <v>0</v>
      </c>
      <c r="C114" s="69">
        <f t="shared" si="21"/>
        <v>0</v>
      </c>
      <c r="D114" s="33" t="str">
        <f t="shared" si="21"/>
        <v>C</v>
      </c>
      <c r="E114" s="101">
        <f t="shared" si="22"/>
        <v>0</v>
      </c>
      <c r="F114" s="102">
        <f t="shared" si="23"/>
        <v>0</v>
      </c>
      <c r="G114" s="102">
        <f t="shared" si="24"/>
        <v>0</v>
      </c>
      <c r="H114" s="103">
        <f t="shared" si="25"/>
        <v>0</v>
      </c>
      <c r="I114" s="102">
        <f t="shared" si="26"/>
        <v>0</v>
      </c>
      <c r="J114" s="104">
        <f t="shared" si="27"/>
        <v>0</v>
      </c>
      <c r="K114" s="102">
        <f t="shared" si="28"/>
        <v>0</v>
      </c>
      <c r="L114" s="103">
        <f t="shared" si="29"/>
        <v>0</v>
      </c>
      <c r="M114" s="101">
        <f t="shared" si="30"/>
        <v>0</v>
      </c>
      <c r="N114" s="104">
        <f t="shared" si="31"/>
        <v>0</v>
      </c>
      <c r="O114" s="103">
        <f t="shared" si="32"/>
        <v>0</v>
      </c>
      <c r="P114" s="103">
        <f t="shared" si="33"/>
        <v>0</v>
      </c>
      <c r="Q114" s="134">
        <f t="shared" si="34"/>
        <v>0</v>
      </c>
      <c r="R114" s="135" t="str">
        <f t="shared" si="35"/>
        <v>C</v>
      </c>
      <c r="S114" s="136">
        <f t="shared" si="36"/>
        <v>0</v>
      </c>
      <c r="T114" s="137" t="str">
        <f t="shared" si="37"/>
        <v>C</v>
      </c>
      <c r="U114" s="134">
        <f t="shared" si="38"/>
        <v>0</v>
      </c>
      <c r="V114" s="136">
        <f t="shared" si="39"/>
        <v>0</v>
      </c>
      <c r="W114" s="136">
        <f t="shared" si="40"/>
        <v>0</v>
      </c>
      <c r="X114" s="138">
        <f t="shared" si="41"/>
        <v>0</v>
      </c>
      <c r="Y114" s="139">
        <f t="shared" si="42"/>
        <v>0</v>
      </c>
      <c r="Z114" s="62"/>
    </row>
    <row r="115" spans="1:26" ht="14.25" customHeight="1" x14ac:dyDescent="0.2">
      <c r="A115" s="162">
        <f t="shared" si="21"/>
        <v>0</v>
      </c>
      <c r="B115" s="141">
        <f t="shared" si="21"/>
        <v>0</v>
      </c>
      <c r="C115" s="142">
        <f t="shared" si="21"/>
        <v>0</v>
      </c>
      <c r="D115" s="143" t="str">
        <f t="shared" si="21"/>
        <v>C</v>
      </c>
      <c r="E115" s="163">
        <f t="shared" si="22"/>
        <v>0</v>
      </c>
      <c r="F115" s="164">
        <f t="shared" si="23"/>
        <v>0</v>
      </c>
      <c r="G115" s="164">
        <f t="shared" si="24"/>
        <v>0</v>
      </c>
      <c r="H115" s="165">
        <f t="shared" si="25"/>
        <v>0</v>
      </c>
      <c r="I115" s="164">
        <f t="shared" si="26"/>
        <v>0</v>
      </c>
      <c r="J115" s="166">
        <f t="shared" si="27"/>
        <v>0</v>
      </c>
      <c r="K115" s="164">
        <f t="shared" si="28"/>
        <v>0</v>
      </c>
      <c r="L115" s="165">
        <f t="shared" si="29"/>
        <v>0</v>
      </c>
      <c r="M115" s="163">
        <f t="shared" si="30"/>
        <v>0</v>
      </c>
      <c r="N115" s="166">
        <f t="shared" si="31"/>
        <v>0</v>
      </c>
      <c r="O115" s="165">
        <f t="shared" si="32"/>
        <v>0</v>
      </c>
      <c r="P115" s="165">
        <f t="shared" si="33"/>
        <v>0</v>
      </c>
      <c r="Q115" s="167">
        <f t="shared" si="34"/>
        <v>0</v>
      </c>
      <c r="R115" s="168" t="str">
        <f t="shared" si="35"/>
        <v>C</v>
      </c>
      <c r="S115" s="169">
        <f t="shared" si="36"/>
        <v>0</v>
      </c>
      <c r="T115" s="170" t="str">
        <f t="shared" si="37"/>
        <v>C</v>
      </c>
      <c r="U115" s="167">
        <f t="shared" si="38"/>
        <v>0</v>
      </c>
      <c r="V115" s="169">
        <f t="shared" si="39"/>
        <v>0</v>
      </c>
      <c r="W115" s="169">
        <f t="shared" si="40"/>
        <v>0</v>
      </c>
      <c r="X115" s="171">
        <f t="shared" si="41"/>
        <v>0</v>
      </c>
      <c r="Y115" s="172">
        <f t="shared" si="42"/>
        <v>0</v>
      </c>
      <c r="Z115" s="62"/>
    </row>
    <row r="116" spans="1:26" ht="14.25" customHeight="1" x14ac:dyDescent="0.2">
      <c r="A116" s="30">
        <f t="shared" si="21"/>
        <v>0</v>
      </c>
      <c r="B116" s="64">
        <f t="shared" si="21"/>
        <v>0</v>
      </c>
      <c r="C116" s="69">
        <f t="shared" si="21"/>
        <v>0</v>
      </c>
      <c r="D116" s="33" t="str">
        <f t="shared" si="21"/>
        <v>C</v>
      </c>
      <c r="E116" s="101">
        <f t="shared" si="22"/>
        <v>0</v>
      </c>
      <c r="F116" s="102">
        <f t="shared" si="23"/>
        <v>0</v>
      </c>
      <c r="G116" s="102">
        <f t="shared" si="24"/>
        <v>0</v>
      </c>
      <c r="H116" s="103">
        <f t="shared" si="25"/>
        <v>0</v>
      </c>
      <c r="I116" s="102">
        <f t="shared" si="26"/>
        <v>0</v>
      </c>
      <c r="J116" s="104">
        <f t="shared" si="27"/>
        <v>0</v>
      </c>
      <c r="K116" s="102">
        <f t="shared" si="28"/>
        <v>0</v>
      </c>
      <c r="L116" s="103">
        <f t="shared" si="29"/>
        <v>0</v>
      </c>
      <c r="M116" s="101">
        <f t="shared" si="30"/>
        <v>0</v>
      </c>
      <c r="N116" s="104">
        <f t="shared" si="31"/>
        <v>0</v>
      </c>
      <c r="O116" s="103">
        <f t="shared" si="32"/>
        <v>0</v>
      </c>
      <c r="P116" s="103">
        <f t="shared" si="33"/>
        <v>0</v>
      </c>
      <c r="Q116" s="134">
        <f t="shared" si="34"/>
        <v>0</v>
      </c>
      <c r="R116" s="135" t="str">
        <f t="shared" si="35"/>
        <v>C</v>
      </c>
      <c r="S116" s="136">
        <f t="shared" si="36"/>
        <v>0</v>
      </c>
      <c r="T116" s="137" t="str">
        <f t="shared" si="37"/>
        <v>C</v>
      </c>
      <c r="U116" s="134">
        <f t="shared" si="38"/>
        <v>0</v>
      </c>
      <c r="V116" s="136">
        <f t="shared" si="39"/>
        <v>0</v>
      </c>
      <c r="W116" s="136">
        <f t="shared" si="40"/>
        <v>0</v>
      </c>
      <c r="X116" s="138">
        <f t="shared" si="41"/>
        <v>0</v>
      </c>
      <c r="Y116" s="139">
        <f t="shared" si="42"/>
        <v>0</v>
      </c>
      <c r="Z116" s="62"/>
    </row>
    <row r="117" spans="1:26" ht="14.25" customHeight="1" x14ac:dyDescent="0.2">
      <c r="A117" s="162">
        <f t="shared" si="21"/>
        <v>0</v>
      </c>
      <c r="B117" s="141">
        <f t="shared" si="21"/>
        <v>0</v>
      </c>
      <c r="C117" s="142">
        <f t="shared" si="21"/>
        <v>0</v>
      </c>
      <c r="D117" s="143" t="str">
        <f t="shared" si="21"/>
        <v>C</v>
      </c>
      <c r="E117" s="163">
        <f t="shared" si="22"/>
        <v>0</v>
      </c>
      <c r="F117" s="164">
        <f t="shared" si="23"/>
        <v>0</v>
      </c>
      <c r="G117" s="164">
        <f t="shared" si="24"/>
        <v>0</v>
      </c>
      <c r="H117" s="165">
        <f t="shared" si="25"/>
        <v>0</v>
      </c>
      <c r="I117" s="164">
        <f t="shared" si="26"/>
        <v>0</v>
      </c>
      <c r="J117" s="166">
        <f t="shared" si="27"/>
        <v>0</v>
      </c>
      <c r="K117" s="164">
        <f t="shared" si="28"/>
        <v>0</v>
      </c>
      <c r="L117" s="165">
        <f t="shared" si="29"/>
        <v>0</v>
      </c>
      <c r="M117" s="163">
        <f t="shared" si="30"/>
        <v>0</v>
      </c>
      <c r="N117" s="166">
        <f t="shared" si="31"/>
        <v>0</v>
      </c>
      <c r="O117" s="165">
        <f t="shared" si="32"/>
        <v>0</v>
      </c>
      <c r="P117" s="165">
        <f t="shared" si="33"/>
        <v>0</v>
      </c>
      <c r="Q117" s="167">
        <f t="shared" si="34"/>
        <v>0</v>
      </c>
      <c r="R117" s="168" t="str">
        <f t="shared" si="35"/>
        <v>C</v>
      </c>
      <c r="S117" s="169">
        <f t="shared" si="36"/>
        <v>0</v>
      </c>
      <c r="T117" s="170" t="str">
        <f t="shared" si="37"/>
        <v>C</v>
      </c>
      <c r="U117" s="167">
        <f t="shared" si="38"/>
        <v>0</v>
      </c>
      <c r="V117" s="169">
        <f t="shared" si="39"/>
        <v>0</v>
      </c>
      <c r="W117" s="169">
        <f t="shared" si="40"/>
        <v>0</v>
      </c>
      <c r="X117" s="171">
        <f t="shared" si="41"/>
        <v>0</v>
      </c>
      <c r="Y117" s="172">
        <f t="shared" si="42"/>
        <v>0</v>
      </c>
      <c r="Z117" s="62"/>
    </row>
    <row r="118" spans="1:26" ht="14.25" customHeight="1" x14ac:dyDescent="0.2">
      <c r="A118" s="30">
        <f t="shared" si="21"/>
        <v>0</v>
      </c>
      <c r="B118" s="64">
        <f t="shared" si="21"/>
        <v>0</v>
      </c>
      <c r="C118" s="69">
        <f t="shared" si="21"/>
        <v>0</v>
      </c>
      <c r="D118" s="33" t="str">
        <f t="shared" si="21"/>
        <v>C</v>
      </c>
      <c r="E118" s="101">
        <f t="shared" si="22"/>
        <v>0</v>
      </c>
      <c r="F118" s="102">
        <f t="shared" si="23"/>
        <v>0</v>
      </c>
      <c r="G118" s="102">
        <f t="shared" si="24"/>
        <v>0</v>
      </c>
      <c r="H118" s="103">
        <f t="shared" si="25"/>
        <v>0</v>
      </c>
      <c r="I118" s="102">
        <f t="shared" si="26"/>
        <v>0</v>
      </c>
      <c r="J118" s="104">
        <f t="shared" si="27"/>
        <v>0</v>
      </c>
      <c r="K118" s="102">
        <f t="shared" si="28"/>
        <v>0</v>
      </c>
      <c r="L118" s="103">
        <f t="shared" si="29"/>
        <v>0</v>
      </c>
      <c r="M118" s="101">
        <f t="shared" si="30"/>
        <v>0</v>
      </c>
      <c r="N118" s="104">
        <f t="shared" si="31"/>
        <v>0</v>
      </c>
      <c r="O118" s="103">
        <f t="shared" si="32"/>
        <v>0</v>
      </c>
      <c r="P118" s="103">
        <f t="shared" si="33"/>
        <v>0</v>
      </c>
      <c r="Q118" s="134">
        <f t="shared" si="34"/>
        <v>0</v>
      </c>
      <c r="R118" s="135" t="str">
        <f t="shared" si="35"/>
        <v>C</v>
      </c>
      <c r="S118" s="136">
        <f t="shared" si="36"/>
        <v>0</v>
      </c>
      <c r="T118" s="137" t="str">
        <f t="shared" si="37"/>
        <v>C</v>
      </c>
      <c r="U118" s="134">
        <f t="shared" si="38"/>
        <v>0</v>
      </c>
      <c r="V118" s="136">
        <f t="shared" si="39"/>
        <v>0</v>
      </c>
      <c r="W118" s="136">
        <f t="shared" si="40"/>
        <v>0</v>
      </c>
      <c r="X118" s="138">
        <f t="shared" si="41"/>
        <v>0</v>
      </c>
      <c r="Y118" s="139">
        <f t="shared" si="42"/>
        <v>0</v>
      </c>
      <c r="Z118" s="62"/>
    </row>
    <row r="119" spans="1:26" ht="14.25" customHeight="1" x14ac:dyDescent="0.2">
      <c r="A119" s="162">
        <f t="shared" si="21"/>
        <v>0</v>
      </c>
      <c r="B119" s="141">
        <f t="shared" si="21"/>
        <v>0</v>
      </c>
      <c r="C119" s="142">
        <f t="shared" si="21"/>
        <v>0</v>
      </c>
      <c r="D119" s="143" t="str">
        <f t="shared" si="21"/>
        <v>C</v>
      </c>
      <c r="E119" s="163">
        <f t="shared" si="22"/>
        <v>0</v>
      </c>
      <c r="F119" s="164">
        <f t="shared" si="23"/>
        <v>0</v>
      </c>
      <c r="G119" s="164">
        <f t="shared" si="24"/>
        <v>0</v>
      </c>
      <c r="H119" s="165">
        <f t="shared" si="25"/>
        <v>0</v>
      </c>
      <c r="I119" s="164">
        <f t="shared" si="26"/>
        <v>0</v>
      </c>
      <c r="J119" s="166">
        <f t="shared" si="27"/>
        <v>0</v>
      </c>
      <c r="K119" s="164">
        <f t="shared" si="28"/>
        <v>0</v>
      </c>
      <c r="L119" s="165">
        <f t="shared" si="29"/>
        <v>0</v>
      </c>
      <c r="M119" s="163">
        <f t="shared" si="30"/>
        <v>0</v>
      </c>
      <c r="N119" s="166">
        <f t="shared" si="31"/>
        <v>0</v>
      </c>
      <c r="O119" s="165">
        <f t="shared" si="32"/>
        <v>0</v>
      </c>
      <c r="P119" s="165">
        <f t="shared" si="33"/>
        <v>0</v>
      </c>
      <c r="Q119" s="167">
        <f t="shared" si="34"/>
        <v>0</v>
      </c>
      <c r="R119" s="168" t="str">
        <f t="shared" si="35"/>
        <v>C</v>
      </c>
      <c r="S119" s="169">
        <f t="shared" si="36"/>
        <v>0</v>
      </c>
      <c r="T119" s="170" t="str">
        <f t="shared" si="37"/>
        <v>C</v>
      </c>
      <c r="U119" s="167">
        <f t="shared" si="38"/>
        <v>0</v>
      </c>
      <c r="V119" s="169">
        <f t="shared" si="39"/>
        <v>0</v>
      </c>
      <c r="W119" s="169">
        <f t="shared" si="40"/>
        <v>0</v>
      </c>
      <c r="X119" s="171">
        <f t="shared" si="41"/>
        <v>0</v>
      </c>
      <c r="Y119" s="172">
        <f t="shared" si="42"/>
        <v>0</v>
      </c>
      <c r="Z119" s="62"/>
    </row>
    <row r="120" spans="1:26" ht="14.25" customHeight="1" x14ac:dyDescent="0.2">
      <c r="A120" s="30">
        <f t="shared" si="21"/>
        <v>0</v>
      </c>
      <c r="B120" s="64">
        <f t="shared" si="21"/>
        <v>0</v>
      </c>
      <c r="C120" s="69">
        <f t="shared" si="21"/>
        <v>0</v>
      </c>
      <c r="D120" s="33" t="str">
        <f t="shared" si="21"/>
        <v>C</v>
      </c>
      <c r="E120" s="101">
        <f t="shared" si="22"/>
        <v>0</v>
      </c>
      <c r="F120" s="102">
        <f t="shared" si="23"/>
        <v>0</v>
      </c>
      <c r="G120" s="102">
        <f t="shared" si="24"/>
        <v>0</v>
      </c>
      <c r="H120" s="103">
        <f t="shared" si="25"/>
        <v>0</v>
      </c>
      <c r="I120" s="102">
        <f t="shared" si="26"/>
        <v>0</v>
      </c>
      <c r="J120" s="104">
        <f t="shared" si="27"/>
        <v>0</v>
      </c>
      <c r="K120" s="102">
        <f t="shared" si="28"/>
        <v>0</v>
      </c>
      <c r="L120" s="103">
        <f t="shared" si="29"/>
        <v>0</v>
      </c>
      <c r="M120" s="101">
        <f t="shared" si="30"/>
        <v>0</v>
      </c>
      <c r="N120" s="104">
        <f t="shared" si="31"/>
        <v>0</v>
      </c>
      <c r="O120" s="103">
        <f t="shared" si="32"/>
        <v>0</v>
      </c>
      <c r="P120" s="103">
        <f t="shared" si="33"/>
        <v>0</v>
      </c>
      <c r="Q120" s="134">
        <f t="shared" si="34"/>
        <v>0</v>
      </c>
      <c r="R120" s="135" t="str">
        <f t="shared" si="35"/>
        <v>C</v>
      </c>
      <c r="S120" s="136">
        <f t="shared" si="36"/>
        <v>0</v>
      </c>
      <c r="T120" s="137" t="str">
        <f t="shared" si="37"/>
        <v>C</v>
      </c>
      <c r="U120" s="134">
        <f t="shared" si="38"/>
        <v>0</v>
      </c>
      <c r="V120" s="136">
        <f t="shared" si="39"/>
        <v>0</v>
      </c>
      <c r="W120" s="136">
        <f t="shared" si="40"/>
        <v>0</v>
      </c>
      <c r="X120" s="138">
        <f t="shared" si="41"/>
        <v>0</v>
      </c>
      <c r="Y120" s="139">
        <f t="shared" si="42"/>
        <v>0</v>
      </c>
      <c r="Z120" s="62"/>
    </row>
    <row r="121" spans="1:26" ht="14.25" customHeight="1" x14ac:dyDescent="0.2">
      <c r="A121" s="162">
        <f t="shared" si="21"/>
        <v>0</v>
      </c>
      <c r="B121" s="141">
        <f t="shared" si="21"/>
        <v>0</v>
      </c>
      <c r="C121" s="142">
        <f t="shared" si="21"/>
        <v>0</v>
      </c>
      <c r="D121" s="143" t="str">
        <f t="shared" si="21"/>
        <v>C</v>
      </c>
      <c r="E121" s="163">
        <f t="shared" si="22"/>
        <v>0</v>
      </c>
      <c r="F121" s="164">
        <f t="shared" si="23"/>
        <v>0</v>
      </c>
      <c r="G121" s="164">
        <f t="shared" si="24"/>
        <v>0</v>
      </c>
      <c r="H121" s="165">
        <f t="shared" si="25"/>
        <v>0</v>
      </c>
      <c r="I121" s="164">
        <f t="shared" si="26"/>
        <v>0</v>
      </c>
      <c r="J121" s="166">
        <f t="shared" si="27"/>
        <v>0</v>
      </c>
      <c r="K121" s="164">
        <f t="shared" si="28"/>
        <v>0</v>
      </c>
      <c r="L121" s="165">
        <f t="shared" si="29"/>
        <v>0</v>
      </c>
      <c r="M121" s="163">
        <f t="shared" si="30"/>
        <v>0</v>
      </c>
      <c r="N121" s="166">
        <f t="shared" si="31"/>
        <v>0</v>
      </c>
      <c r="O121" s="165">
        <f t="shared" si="32"/>
        <v>0</v>
      </c>
      <c r="P121" s="165">
        <f t="shared" si="33"/>
        <v>0</v>
      </c>
      <c r="Q121" s="167">
        <f t="shared" si="34"/>
        <v>0</v>
      </c>
      <c r="R121" s="168" t="str">
        <f t="shared" si="35"/>
        <v>C</v>
      </c>
      <c r="S121" s="169">
        <f t="shared" si="36"/>
        <v>0</v>
      </c>
      <c r="T121" s="170" t="str">
        <f t="shared" si="37"/>
        <v>C</v>
      </c>
      <c r="U121" s="167">
        <f t="shared" si="38"/>
        <v>0</v>
      </c>
      <c r="V121" s="169">
        <f t="shared" si="39"/>
        <v>0</v>
      </c>
      <c r="W121" s="169">
        <f t="shared" si="40"/>
        <v>0</v>
      </c>
      <c r="X121" s="171">
        <f t="shared" si="41"/>
        <v>0</v>
      </c>
      <c r="Y121" s="172">
        <f t="shared" si="42"/>
        <v>0</v>
      </c>
      <c r="Z121" s="62"/>
    </row>
    <row r="122" spans="1:26" ht="14.25" customHeight="1" x14ac:dyDescent="0.2">
      <c r="A122" s="30">
        <f t="shared" si="21"/>
        <v>0</v>
      </c>
      <c r="B122" s="64">
        <f t="shared" si="21"/>
        <v>0</v>
      </c>
      <c r="C122" s="69">
        <f t="shared" si="21"/>
        <v>0</v>
      </c>
      <c r="D122" s="33" t="str">
        <f t="shared" si="21"/>
        <v>C</v>
      </c>
      <c r="E122" s="101">
        <f t="shared" si="22"/>
        <v>0</v>
      </c>
      <c r="F122" s="102">
        <f t="shared" si="23"/>
        <v>0</v>
      </c>
      <c r="G122" s="102">
        <f t="shared" si="24"/>
        <v>0</v>
      </c>
      <c r="H122" s="103">
        <f t="shared" si="25"/>
        <v>0</v>
      </c>
      <c r="I122" s="102">
        <f t="shared" si="26"/>
        <v>0</v>
      </c>
      <c r="J122" s="104">
        <f t="shared" si="27"/>
        <v>0</v>
      </c>
      <c r="K122" s="102">
        <f t="shared" si="28"/>
        <v>0</v>
      </c>
      <c r="L122" s="103">
        <f t="shared" si="29"/>
        <v>0</v>
      </c>
      <c r="M122" s="101">
        <f t="shared" si="30"/>
        <v>0</v>
      </c>
      <c r="N122" s="104">
        <f t="shared" si="31"/>
        <v>0</v>
      </c>
      <c r="O122" s="103">
        <f t="shared" si="32"/>
        <v>0</v>
      </c>
      <c r="P122" s="103">
        <f t="shared" si="33"/>
        <v>0</v>
      </c>
      <c r="Q122" s="134">
        <f t="shared" si="34"/>
        <v>0</v>
      </c>
      <c r="R122" s="135" t="str">
        <f t="shared" si="35"/>
        <v>C</v>
      </c>
      <c r="S122" s="136">
        <f t="shared" si="36"/>
        <v>0</v>
      </c>
      <c r="T122" s="137" t="str">
        <f t="shared" si="37"/>
        <v>C</v>
      </c>
      <c r="U122" s="134">
        <f t="shared" si="38"/>
        <v>0</v>
      </c>
      <c r="V122" s="136">
        <f t="shared" si="39"/>
        <v>0</v>
      </c>
      <c r="W122" s="136">
        <f t="shared" si="40"/>
        <v>0</v>
      </c>
      <c r="X122" s="138">
        <f t="shared" si="41"/>
        <v>0</v>
      </c>
      <c r="Y122" s="139">
        <f t="shared" si="42"/>
        <v>0</v>
      </c>
      <c r="Z122" s="62"/>
    </row>
    <row r="123" spans="1:26" ht="14.25" customHeight="1" x14ac:dyDescent="0.2">
      <c r="A123" s="162">
        <f t="shared" si="21"/>
        <v>0</v>
      </c>
      <c r="B123" s="141">
        <f t="shared" si="21"/>
        <v>0</v>
      </c>
      <c r="C123" s="142">
        <f t="shared" si="21"/>
        <v>0</v>
      </c>
      <c r="D123" s="143" t="str">
        <f t="shared" si="21"/>
        <v>C</v>
      </c>
      <c r="E123" s="163">
        <f t="shared" si="22"/>
        <v>0</v>
      </c>
      <c r="F123" s="164">
        <f t="shared" si="23"/>
        <v>0</v>
      </c>
      <c r="G123" s="164">
        <f t="shared" si="24"/>
        <v>0</v>
      </c>
      <c r="H123" s="165">
        <f t="shared" si="25"/>
        <v>0</v>
      </c>
      <c r="I123" s="164">
        <f t="shared" si="26"/>
        <v>0</v>
      </c>
      <c r="J123" s="166">
        <f t="shared" si="27"/>
        <v>0</v>
      </c>
      <c r="K123" s="164">
        <f t="shared" si="28"/>
        <v>0</v>
      </c>
      <c r="L123" s="165">
        <f t="shared" si="29"/>
        <v>0</v>
      </c>
      <c r="M123" s="163">
        <f t="shared" si="30"/>
        <v>0</v>
      </c>
      <c r="N123" s="166">
        <f t="shared" si="31"/>
        <v>0</v>
      </c>
      <c r="O123" s="165">
        <f t="shared" si="32"/>
        <v>0</v>
      </c>
      <c r="P123" s="165">
        <f t="shared" si="33"/>
        <v>0</v>
      </c>
      <c r="Q123" s="167">
        <f t="shared" si="34"/>
        <v>0</v>
      </c>
      <c r="R123" s="168" t="str">
        <f t="shared" si="35"/>
        <v>C</v>
      </c>
      <c r="S123" s="169">
        <f t="shared" si="36"/>
        <v>0</v>
      </c>
      <c r="T123" s="170" t="str">
        <f t="shared" si="37"/>
        <v>C</v>
      </c>
      <c r="U123" s="167">
        <f t="shared" si="38"/>
        <v>0</v>
      </c>
      <c r="V123" s="169">
        <f t="shared" si="39"/>
        <v>0</v>
      </c>
      <c r="W123" s="169">
        <f t="shared" si="40"/>
        <v>0</v>
      </c>
      <c r="X123" s="171">
        <f t="shared" si="41"/>
        <v>0</v>
      </c>
      <c r="Y123" s="172">
        <f t="shared" si="42"/>
        <v>0</v>
      </c>
      <c r="Z123" s="62"/>
    </row>
    <row r="124" spans="1:26" ht="14.25" customHeight="1" x14ac:dyDescent="0.2">
      <c r="A124" s="30">
        <f t="shared" si="21"/>
        <v>0</v>
      </c>
      <c r="B124" s="64">
        <f t="shared" si="21"/>
        <v>0</v>
      </c>
      <c r="C124" s="69">
        <f t="shared" si="21"/>
        <v>0</v>
      </c>
      <c r="D124" s="33" t="str">
        <f t="shared" si="21"/>
        <v>C</v>
      </c>
      <c r="E124" s="101">
        <f t="shared" si="22"/>
        <v>0</v>
      </c>
      <c r="F124" s="102">
        <f t="shared" si="23"/>
        <v>0</v>
      </c>
      <c r="G124" s="102">
        <f t="shared" si="24"/>
        <v>0</v>
      </c>
      <c r="H124" s="103">
        <f t="shared" si="25"/>
        <v>0</v>
      </c>
      <c r="I124" s="102">
        <f t="shared" si="26"/>
        <v>0</v>
      </c>
      <c r="J124" s="104">
        <f t="shared" si="27"/>
        <v>0</v>
      </c>
      <c r="K124" s="102">
        <f t="shared" si="28"/>
        <v>0</v>
      </c>
      <c r="L124" s="103">
        <f t="shared" si="29"/>
        <v>0</v>
      </c>
      <c r="M124" s="101">
        <f t="shared" si="30"/>
        <v>0</v>
      </c>
      <c r="N124" s="104">
        <f t="shared" si="31"/>
        <v>0</v>
      </c>
      <c r="O124" s="103">
        <f t="shared" si="32"/>
        <v>0</v>
      </c>
      <c r="P124" s="103">
        <f t="shared" si="33"/>
        <v>0</v>
      </c>
      <c r="Q124" s="134">
        <f t="shared" si="34"/>
        <v>0</v>
      </c>
      <c r="R124" s="135" t="str">
        <f t="shared" si="35"/>
        <v>C</v>
      </c>
      <c r="S124" s="136">
        <f t="shared" si="36"/>
        <v>0</v>
      </c>
      <c r="T124" s="137" t="str">
        <f t="shared" si="37"/>
        <v>C</v>
      </c>
      <c r="U124" s="134">
        <f t="shared" si="38"/>
        <v>0</v>
      </c>
      <c r="V124" s="136">
        <f t="shared" si="39"/>
        <v>0</v>
      </c>
      <c r="W124" s="136">
        <f t="shared" si="40"/>
        <v>0</v>
      </c>
      <c r="X124" s="138">
        <f t="shared" si="41"/>
        <v>0</v>
      </c>
      <c r="Y124" s="139">
        <f t="shared" si="42"/>
        <v>0</v>
      </c>
      <c r="Z124" s="62"/>
    </row>
    <row r="125" spans="1:26" ht="14.25" customHeight="1" x14ac:dyDescent="0.2">
      <c r="A125" s="162">
        <f t="shared" si="21"/>
        <v>0</v>
      </c>
      <c r="B125" s="141">
        <f t="shared" si="21"/>
        <v>0</v>
      </c>
      <c r="C125" s="142">
        <f t="shared" si="21"/>
        <v>0</v>
      </c>
      <c r="D125" s="143" t="str">
        <f t="shared" si="21"/>
        <v>C</v>
      </c>
      <c r="E125" s="163">
        <f t="shared" si="22"/>
        <v>0</v>
      </c>
      <c r="F125" s="164">
        <f t="shared" si="23"/>
        <v>0</v>
      </c>
      <c r="G125" s="164">
        <f t="shared" si="24"/>
        <v>0</v>
      </c>
      <c r="H125" s="165">
        <f t="shared" si="25"/>
        <v>0</v>
      </c>
      <c r="I125" s="164">
        <f t="shared" si="26"/>
        <v>0</v>
      </c>
      <c r="J125" s="166">
        <f t="shared" si="27"/>
        <v>0</v>
      </c>
      <c r="K125" s="164">
        <f t="shared" si="28"/>
        <v>0</v>
      </c>
      <c r="L125" s="165">
        <f t="shared" si="29"/>
        <v>0</v>
      </c>
      <c r="M125" s="163">
        <f t="shared" si="30"/>
        <v>0</v>
      </c>
      <c r="N125" s="166">
        <f t="shared" si="31"/>
        <v>0</v>
      </c>
      <c r="O125" s="165">
        <f t="shared" si="32"/>
        <v>0</v>
      </c>
      <c r="P125" s="165">
        <f t="shared" si="33"/>
        <v>0</v>
      </c>
      <c r="Q125" s="167">
        <f t="shared" si="34"/>
        <v>0</v>
      </c>
      <c r="R125" s="168" t="str">
        <f t="shared" si="35"/>
        <v>C</v>
      </c>
      <c r="S125" s="169">
        <f t="shared" si="36"/>
        <v>0</v>
      </c>
      <c r="T125" s="170" t="str">
        <f t="shared" si="37"/>
        <v>C</v>
      </c>
      <c r="U125" s="167">
        <f t="shared" si="38"/>
        <v>0</v>
      </c>
      <c r="V125" s="169">
        <f t="shared" si="39"/>
        <v>0</v>
      </c>
      <c r="W125" s="169">
        <f t="shared" si="40"/>
        <v>0</v>
      </c>
      <c r="X125" s="171">
        <f t="shared" si="41"/>
        <v>0</v>
      </c>
      <c r="Y125" s="172">
        <f t="shared" si="42"/>
        <v>0</v>
      </c>
      <c r="Z125" s="62"/>
    </row>
    <row r="126" spans="1:26" ht="14.25" customHeight="1" x14ac:dyDescent="0.2">
      <c r="A126" s="30">
        <f t="shared" si="21"/>
        <v>0</v>
      </c>
      <c r="B126" s="64">
        <f t="shared" si="21"/>
        <v>0</v>
      </c>
      <c r="C126" s="69">
        <f t="shared" si="21"/>
        <v>0</v>
      </c>
      <c r="D126" s="33" t="str">
        <f t="shared" si="21"/>
        <v>C</v>
      </c>
      <c r="E126" s="101">
        <f t="shared" si="22"/>
        <v>0</v>
      </c>
      <c r="F126" s="102">
        <f t="shared" si="23"/>
        <v>0</v>
      </c>
      <c r="G126" s="102">
        <f t="shared" si="24"/>
        <v>0</v>
      </c>
      <c r="H126" s="103">
        <f t="shared" si="25"/>
        <v>0</v>
      </c>
      <c r="I126" s="102">
        <f t="shared" si="26"/>
        <v>0</v>
      </c>
      <c r="J126" s="104">
        <f t="shared" si="27"/>
        <v>0</v>
      </c>
      <c r="K126" s="102">
        <f t="shared" si="28"/>
        <v>0</v>
      </c>
      <c r="L126" s="103">
        <f t="shared" si="29"/>
        <v>0</v>
      </c>
      <c r="M126" s="101">
        <f t="shared" si="30"/>
        <v>0</v>
      </c>
      <c r="N126" s="104">
        <f t="shared" si="31"/>
        <v>0</v>
      </c>
      <c r="O126" s="103">
        <f t="shared" si="32"/>
        <v>0</v>
      </c>
      <c r="P126" s="103">
        <f t="shared" si="33"/>
        <v>0</v>
      </c>
      <c r="Q126" s="134">
        <f t="shared" si="34"/>
        <v>0</v>
      </c>
      <c r="R126" s="135" t="str">
        <f t="shared" si="35"/>
        <v>C</v>
      </c>
      <c r="S126" s="136">
        <f t="shared" si="36"/>
        <v>0</v>
      </c>
      <c r="T126" s="137" t="str">
        <f t="shared" si="37"/>
        <v>C</v>
      </c>
      <c r="U126" s="134">
        <f t="shared" si="38"/>
        <v>0</v>
      </c>
      <c r="V126" s="136">
        <f t="shared" si="39"/>
        <v>0</v>
      </c>
      <c r="W126" s="136">
        <f t="shared" si="40"/>
        <v>0</v>
      </c>
      <c r="X126" s="138">
        <f t="shared" si="41"/>
        <v>0</v>
      </c>
      <c r="Y126" s="139">
        <f t="shared" si="42"/>
        <v>0</v>
      </c>
      <c r="Z126" s="62"/>
    </row>
    <row r="127" spans="1:26" ht="14.25" customHeight="1" x14ac:dyDescent="0.2">
      <c r="A127" s="162">
        <f t="shared" si="21"/>
        <v>0</v>
      </c>
      <c r="B127" s="141">
        <f t="shared" si="21"/>
        <v>0</v>
      </c>
      <c r="C127" s="142">
        <f t="shared" si="21"/>
        <v>0</v>
      </c>
      <c r="D127" s="143" t="str">
        <f t="shared" si="21"/>
        <v>C</v>
      </c>
      <c r="E127" s="163">
        <f t="shared" si="22"/>
        <v>0</v>
      </c>
      <c r="F127" s="164">
        <f t="shared" si="23"/>
        <v>0</v>
      </c>
      <c r="G127" s="164">
        <f t="shared" si="24"/>
        <v>0</v>
      </c>
      <c r="H127" s="165">
        <f t="shared" si="25"/>
        <v>0</v>
      </c>
      <c r="I127" s="164">
        <f t="shared" si="26"/>
        <v>0</v>
      </c>
      <c r="J127" s="166">
        <f t="shared" si="27"/>
        <v>0</v>
      </c>
      <c r="K127" s="164">
        <f t="shared" si="28"/>
        <v>0</v>
      </c>
      <c r="L127" s="165">
        <f t="shared" si="29"/>
        <v>0</v>
      </c>
      <c r="M127" s="163">
        <f t="shared" si="30"/>
        <v>0</v>
      </c>
      <c r="N127" s="166">
        <f t="shared" si="31"/>
        <v>0</v>
      </c>
      <c r="O127" s="165">
        <f t="shared" si="32"/>
        <v>0</v>
      </c>
      <c r="P127" s="165">
        <f t="shared" si="33"/>
        <v>0</v>
      </c>
      <c r="Q127" s="167">
        <f t="shared" si="34"/>
        <v>0</v>
      </c>
      <c r="R127" s="168" t="str">
        <f t="shared" si="35"/>
        <v>C</v>
      </c>
      <c r="S127" s="169">
        <f t="shared" si="36"/>
        <v>0</v>
      </c>
      <c r="T127" s="170" t="str">
        <f t="shared" si="37"/>
        <v>C</v>
      </c>
      <c r="U127" s="167">
        <f t="shared" si="38"/>
        <v>0</v>
      </c>
      <c r="V127" s="169">
        <f t="shared" si="39"/>
        <v>0</v>
      </c>
      <c r="W127" s="169">
        <f t="shared" si="40"/>
        <v>0</v>
      </c>
      <c r="X127" s="171">
        <f t="shared" si="41"/>
        <v>0</v>
      </c>
      <c r="Y127" s="172">
        <f t="shared" si="42"/>
        <v>0</v>
      </c>
      <c r="Z127" s="62"/>
    </row>
    <row r="128" spans="1:26" ht="14.25" customHeight="1" x14ac:dyDescent="0.2">
      <c r="A128" s="30">
        <f t="shared" si="21"/>
        <v>0</v>
      </c>
      <c r="B128" s="64">
        <f t="shared" si="21"/>
        <v>0</v>
      </c>
      <c r="C128" s="69">
        <f t="shared" si="21"/>
        <v>0</v>
      </c>
      <c r="D128" s="33" t="str">
        <f t="shared" si="21"/>
        <v>C</v>
      </c>
      <c r="E128" s="101">
        <f t="shared" si="22"/>
        <v>0</v>
      </c>
      <c r="F128" s="102">
        <f t="shared" si="23"/>
        <v>0</v>
      </c>
      <c r="G128" s="102">
        <f t="shared" si="24"/>
        <v>0</v>
      </c>
      <c r="H128" s="103">
        <f t="shared" si="25"/>
        <v>0</v>
      </c>
      <c r="I128" s="102">
        <f t="shared" si="26"/>
        <v>0</v>
      </c>
      <c r="J128" s="104">
        <f t="shared" si="27"/>
        <v>0</v>
      </c>
      <c r="K128" s="102">
        <f t="shared" si="28"/>
        <v>0</v>
      </c>
      <c r="L128" s="103">
        <f t="shared" si="29"/>
        <v>0</v>
      </c>
      <c r="M128" s="101">
        <f t="shared" si="30"/>
        <v>0</v>
      </c>
      <c r="N128" s="104">
        <f t="shared" si="31"/>
        <v>0</v>
      </c>
      <c r="O128" s="103">
        <f t="shared" si="32"/>
        <v>0</v>
      </c>
      <c r="P128" s="103">
        <f t="shared" si="33"/>
        <v>0</v>
      </c>
      <c r="Q128" s="134">
        <f t="shared" si="34"/>
        <v>0</v>
      </c>
      <c r="R128" s="135" t="str">
        <f t="shared" si="35"/>
        <v>C</v>
      </c>
      <c r="S128" s="136">
        <f t="shared" si="36"/>
        <v>0</v>
      </c>
      <c r="T128" s="137" t="str">
        <f t="shared" si="37"/>
        <v>C</v>
      </c>
      <c r="U128" s="134">
        <f t="shared" si="38"/>
        <v>0</v>
      </c>
      <c r="V128" s="136">
        <f t="shared" si="39"/>
        <v>0</v>
      </c>
      <c r="W128" s="136">
        <f t="shared" si="40"/>
        <v>0</v>
      </c>
      <c r="X128" s="138">
        <f t="shared" si="41"/>
        <v>0</v>
      </c>
      <c r="Y128" s="139">
        <f t="shared" si="42"/>
        <v>0</v>
      </c>
      <c r="Z128" s="62"/>
    </row>
    <row r="129" spans="1:26" ht="14.25" customHeight="1" x14ac:dyDescent="0.2">
      <c r="A129" s="162">
        <f t="shared" si="21"/>
        <v>0</v>
      </c>
      <c r="B129" s="141">
        <f t="shared" si="21"/>
        <v>0</v>
      </c>
      <c r="C129" s="142">
        <f t="shared" si="21"/>
        <v>0</v>
      </c>
      <c r="D129" s="143" t="str">
        <f t="shared" si="21"/>
        <v>C</v>
      </c>
      <c r="E129" s="163">
        <f t="shared" si="22"/>
        <v>0</v>
      </c>
      <c r="F129" s="164">
        <f t="shared" si="23"/>
        <v>0</v>
      </c>
      <c r="G129" s="164">
        <f t="shared" si="24"/>
        <v>0</v>
      </c>
      <c r="H129" s="165">
        <f t="shared" si="25"/>
        <v>0</v>
      </c>
      <c r="I129" s="164">
        <f t="shared" si="26"/>
        <v>0</v>
      </c>
      <c r="J129" s="166">
        <f t="shared" si="27"/>
        <v>0</v>
      </c>
      <c r="K129" s="164">
        <f t="shared" si="28"/>
        <v>0</v>
      </c>
      <c r="L129" s="165">
        <f t="shared" si="29"/>
        <v>0</v>
      </c>
      <c r="M129" s="163">
        <f t="shared" si="30"/>
        <v>0</v>
      </c>
      <c r="N129" s="166">
        <f t="shared" si="31"/>
        <v>0</v>
      </c>
      <c r="O129" s="165">
        <f t="shared" si="32"/>
        <v>0</v>
      </c>
      <c r="P129" s="165">
        <f t="shared" si="33"/>
        <v>0</v>
      </c>
      <c r="Q129" s="167">
        <f t="shared" si="34"/>
        <v>0</v>
      </c>
      <c r="R129" s="168" t="str">
        <f t="shared" si="35"/>
        <v>C</v>
      </c>
      <c r="S129" s="169">
        <f t="shared" si="36"/>
        <v>0</v>
      </c>
      <c r="T129" s="170" t="str">
        <f t="shared" si="37"/>
        <v>C</v>
      </c>
      <c r="U129" s="167">
        <f t="shared" si="38"/>
        <v>0</v>
      </c>
      <c r="V129" s="169">
        <f t="shared" si="39"/>
        <v>0</v>
      </c>
      <c r="W129" s="169">
        <f t="shared" si="40"/>
        <v>0</v>
      </c>
      <c r="X129" s="171">
        <f t="shared" si="41"/>
        <v>0</v>
      </c>
      <c r="Y129" s="172">
        <f t="shared" si="42"/>
        <v>0</v>
      </c>
      <c r="Z129" s="62"/>
    </row>
    <row r="130" spans="1:26" ht="14.25" customHeight="1" x14ac:dyDescent="0.2">
      <c r="A130" s="30">
        <f t="shared" si="21"/>
        <v>0</v>
      </c>
      <c r="B130" s="64">
        <f t="shared" si="21"/>
        <v>0</v>
      </c>
      <c r="C130" s="69">
        <f t="shared" si="21"/>
        <v>0</v>
      </c>
      <c r="D130" s="33" t="str">
        <f t="shared" si="21"/>
        <v>C</v>
      </c>
      <c r="E130" s="101">
        <f t="shared" si="22"/>
        <v>0</v>
      </c>
      <c r="F130" s="102">
        <f t="shared" si="23"/>
        <v>0</v>
      </c>
      <c r="G130" s="102">
        <f t="shared" si="24"/>
        <v>0</v>
      </c>
      <c r="H130" s="103">
        <f t="shared" si="25"/>
        <v>0</v>
      </c>
      <c r="I130" s="102">
        <f t="shared" si="26"/>
        <v>0</v>
      </c>
      <c r="J130" s="104">
        <f t="shared" si="27"/>
        <v>0</v>
      </c>
      <c r="K130" s="102">
        <f t="shared" si="28"/>
        <v>0</v>
      </c>
      <c r="L130" s="103">
        <f t="shared" si="29"/>
        <v>0</v>
      </c>
      <c r="M130" s="101">
        <f t="shared" si="30"/>
        <v>0</v>
      </c>
      <c r="N130" s="104">
        <f t="shared" si="31"/>
        <v>0</v>
      </c>
      <c r="O130" s="103">
        <f t="shared" si="32"/>
        <v>0</v>
      </c>
      <c r="P130" s="103">
        <f t="shared" si="33"/>
        <v>0</v>
      </c>
      <c r="Q130" s="134">
        <f t="shared" si="34"/>
        <v>0</v>
      </c>
      <c r="R130" s="135" t="str">
        <f t="shared" si="35"/>
        <v>C</v>
      </c>
      <c r="S130" s="136">
        <f t="shared" si="36"/>
        <v>0</v>
      </c>
      <c r="T130" s="137" t="str">
        <f t="shared" si="37"/>
        <v>C</v>
      </c>
      <c r="U130" s="134">
        <f t="shared" si="38"/>
        <v>0</v>
      </c>
      <c r="V130" s="136">
        <f t="shared" si="39"/>
        <v>0</v>
      </c>
      <c r="W130" s="136">
        <f t="shared" si="40"/>
        <v>0</v>
      </c>
      <c r="X130" s="138">
        <f t="shared" si="41"/>
        <v>0</v>
      </c>
      <c r="Y130" s="139">
        <f t="shared" si="42"/>
        <v>0</v>
      </c>
      <c r="Z130" s="62"/>
    </row>
    <row r="131" spans="1:26" ht="14.25" customHeight="1" thickBot="1" x14ac:dyDescent="0.25">
      <c r="A131" s="173">
        <f t="shared" si="21"/>
        <v>0</v>
      </c>
      <c r="B131" s="174">
        <f t="shared" si="21"/>
        <v>0</v>
      </c>
      <c r="C131" s="142">
        <f t="shared" si="21"/>
        <v>0</v>
      </c>
      <c r="D131" s="143" t="str">
        <f t="shared" si="21"/>
        <v>C</v>
      </c>
      <c r="E131" s="163">
        <f t="shared" si="22"/>
        <v>0</v>
      </c>
      <c r="F131" s="164">
        <f t="shared" si="23"/>
        <v>0</v>
      </c>
      <c r="G131" s="164">
        <f t="shared" si="24"/>
        <v>0</v>
      </c>
      <c r="H131" s="165">
        <f t="shared" si="25"/>
        <v>0</v>
      </c>
      <c r="I131" s="164">
        <f t="shared" si="26"/>
        <v>0</v>
      </c>
      <c r="J131" s="166">
        <f t="shared" si="27"/>
        <v>0</v>
      </c>
      <c r="K131" s="164">
        <f t="shared" si="28"/>
        <v>0</v>
      </c>
      <c r="L131" s="165">
        <f t="shared" si="29"/>
        <v>0</v>
      </c>
      <c r="M131" s="163">
        <f t="shared" si="30"/>
        <v>0</v>
      </c>
      <c r="N131" s="166">
        <f t="shared" si="31"/>
        <v>0</v>
      </c>
      <c r="O131" s="165">
        <f t="shared" si="32"/>
        <v>0</v>
      </c>
      <c r="P131" s="165">
        <f t="shared" si="33"/>
        <v>0</v>
      </c>
      <c r="Q131" s="167">
        <f t="shared" si="34"/>
        <v>0</v>
      </c>
      <c r="R131" s="168" t="str">
        <f t="shared" si="35"/>
        <v>C</v>
      </c>
      <c r="S131" s="169">
        <f t="shared" si="36"/>
        <v>0</v>
      </c>
      <c r="T131" s="170" t="str">
        <f t="shared" si="37"/>
        <v>C</v>
      </c>
      <c r="U131" s="167">
        <f t="shared" si="38"/>
        <v>0</v>
      </c>
      <c r="V131" s="169">
        <f t="shared" si="39"/>
        <v>0</v>
      </c>
      <c r="W131" s="169">
        <f t="shared" si="40"/>
        <v>0</v>
      </c>
      <c r="X131" s="171">
        <f t="shared" si="41"/>
        <v>0</v>
      </c>
      <c r="Y131" s="172">
        <f t="shared" si="42"/>
        <v>0</v>
      </c>
      <c r="Z131" s="62"/>
    </row>
    <row r="132" spans="1:26" ht="14.25" customHeight="1" thickBot="1" x14ac:dyDescent="0.25">
      <c r="A132" s="410" t="s">
        <v>45</v>
      </c>
      <c r="B132" s="431"/>
      <c r="C132" s="28"/>
      <c r="D132" s="29"/>
      <c r="E132" s="120" t="e">
        <f>E66</f>
        <v>#DIV/0!</v>
      </c>
      <c r="F132" s="121" t="e">
        <f t="shared" ref="F132:Y132" si="43">F66</f>
        <v>#DIV/0!</v>
      </c>
      <c r="G132" s="121" t="e">
        <f t="shared" si="43"/>
        <v>#DIV/0!</v>
      </c>
      <c r="H132" s="121" t="e">
        <f t="shared" si="43"/>
        <v>#DIV/0!</v>
      </c>
      <c r="I132" s="121" t="e">
        <f t="shared" si="43"/>
        <v>#DIV/0!</v>
      </c>
      <c r="J132" s="121" t="e">
        <f t="shared" si="43"/>
        <v>#DIV/0!</v>
      </c>
      <c r="K132" s="121" t="e">
        <f t="shared" si="43"/>
        <v>#DIV/0!</v>
      </c>
      <c r="L132" s="122" t="e">
        <f t="shared" si="43"/>
        <v>#DIV/0!</v>
      </c>
      <c r="M132" s="120" t="e">
        <f t="shared" si="43"/>
        <v>#DIV/0!</v>
      </c>
      <c r="N132" s="121" t="e">
        <f t="shared" si="43"/>
        <v>#DIV/0!</v>
      </c>
      <c r="O132" s="121" t="e">
        <f t="shared" si="43"/>
        <v>#DIV/0!</v>
      </c>
      <c r="P132" s="122" t="e">
        <f t="shared" si="43"/>
        <v>#DIV/0!</v>
      </c>
      <c r="Q132" s="129" t="e">
        <f t="shared" si="43"/>
        <v>#DIV/0!</v>
      </c>
      <c r="R132" s="130"/>
      <c r="S132" s="130" t="e">
        <f t="shared" si="43"/>
        <v>#DIV/0!</v>
      </c>
      <c r="T132" s="131"/>
      <c r="U132" s="129" t="e">
        <f t="shared" si="43"/>
        <v>#DIV/0!</v>
      </c>
      <c r="V132" s="130" t="e">
        <f t="shared" si="43"/>
        <v>#DIV/0!</v>
      </c>
      <c r="W132" s="130" t="e">
        <f t="shared" si="43"/>
        <v>#DIV/0!</v>
      </c>
      <c r="X132" s="131" t="e">
        <f t="shared" si="43"/>
        <v>#DIV/0!</v>
      </c>
      <c r="Y132" s="132" t="e">
        <f t="shared" si="43"/>
        <v>#DIV/0!</v>
      </c>
      <c r="Z132" s="62"/>
    </row>
    <row r="133" spans="1:26" ht="13.8" thickBot="1" x14ac:dyDescent="0.25">
      <c r="A133" s="410" t="s">
        <v>72</v>
      </c>
      <c r="B133" s="411"/>
      <c r="C133" s="66"/>
      <c r="D133" s="29"/>
      <c r="E133" s="96">
        <f>E67</f>
        <v>75.3</v>
      </c>
      <c r="F133" s="96">
        <f t="shared" ref="F133:Q133" si="44">F67</f>
        <v>55.9</v>
      </c>
      <c r="G133" s="96">
        <f t="shared" si="44"/>
        <v>68.2</v>
      </c>
      <c r="H133" s="96">
        <f t="shared" si="44"/>
        <v>79.8</v>
      </c>
      <c r="I133" s="96">
        <f t="shared" si="44"/>
        <v>56.3</v>
      </c>
      <c r="J133" s="96">
        <f t="shared" si="44"/>
        <v>69.8</v>
      </c>
      <c r="K133" s="96">
        <f t="shared" si="44"/>
        <v>53.5</v>
      </c>
      <c r="L133" s="123">
        <f t="shared" si="44"/>
        <v>65.3</v>
      </c>
      <c r="M133" s="99">
        <f t="shared" si="44"/>
        <v>69.099999999999994</v>
      </c>
      <c r="N133" s="97">
        <f t="shared" si="44"/>
        <v>62</v>
      </c>
      <c r="O133" s="97">
        <f t="shared" si="44"/>
        <v>59.9</v>
      </c>
      <c r="P133" s="119">
        <f t="shared" si="44"/>
        <v>51.8</v>
      </c>
      <c r="Q133" s="96">
        <f t="shared" si="44"/>
        <v>66.400000000000006</v>
      </c>
      <c r="R133" s="96"/>
      <c r="S133" s="96">
        <f>S67</f>
        <v>61.1</v>
      </c>
      <c r="T133" s="123"/>
      <c r="U133" s="99">
        <f>U67</f>
        <v>63.6</v>
      </c>
      <c r="V133" s="97">
        <f>V67</f>
        <v>60.7</v>
      </c>
      <c r="W133" s="97">
        <f>W67</f>
        <v>65.099999999999994</v>
      </c>
      <c r="X133" s="119">
        <f>X67</f>
        <v>74.599999999999994</v>
      </c>
      <c r="Y133" s="100">
        <f>Y67</f>
        <v>64.8</v>
      </c>
    </row>
    <row r="134" spans="1:26" ht="13.8" thickBot="1" x14ac:dyDescent="0.25">
      <c r="A134" s="410" t="s">
        <v>73</v>
      </c>
      <c r="B134" s="411"/>
      <c r="C134" s="66"/>
      <c r="D134" s="29"/>
      <c r="E134" s="208" t="e">
        <f>E66-E67</f>
        <v>#DIV/0!</v>
      </c>
      <c r="F134" s="209" t="e">
        <f t="shared" ref="F134:Y134" si="45">F66-F67</f>
        <v>#DIV/0!</v>
      </c>
      <c r="G134" s="209" t="e">
        <f t="shared" si="45"/>
        <v>#DIV/0!</v>
      </c>
      <c r="H134" s="209" t="e">
        <f t="shared" si="45"/>
        <v>#DIV/0!</v>
      </c>
      <c r="I134" s="209" t="e">
        <f t="shared" si="45"/>
        <v>#DIV/0!</v>
      </c>
      <c r="J134" s="209" t="e">
        <f t="shared" si="45"/>
        <v>#DIV/0!</v>
      </c>
      <c r="K134" s="209" t="e">
        <f t="shared" si="45"/>
        <v>#DIV/0!</v>
      </c>
      <c r="L134" s="210" t="e">
        <f t="shared" si="45"/>
        <v>#DIV/0!</v>
      </c>
      <c r="M134" s="208" t="e">
        <f t="shared" si="45"/>
        <v>#DIV/0!</v>
      </c>
      <c r="N134" s="209" t="e">
        <f t="shared" si="45"/>
        <v>#DIV/0!</v>
      </c>
      <c r="O134" s="209" t="e">
        <f t="shared" si="45"/>
        <v>#DIV/0!</v>
      </c>
      <c r="P134" s="210" t="e">
        <f t="shared" si="45"/>
        <v>#DIV/0!</v>
      </c>
      <c r="Q134" s="208" t="e">
        <f t="shared" si="45"/>
        <v>#DIV/0!</v>
      </c>
      <c r="R134" s="209"/>
      <c r="S134" s="209" t="e">
        <f t="shared" si="45"/>
        <v>#DIV/0!</v>
      </c>
      <c r="T134" s="210"/>
      <c r="U134" s="208" t="e">
        <f t="shared" si="45"/>
        <v>#DIV/0!</v>
      </c>
      <c r="V134" s="209" t="e">
        <f t="shared" si="45"/>
        <v>#DIV/0!</v>
      </c>
      <c r="W134" s="209" t="e">
        <f t="shared" si="45"/>
        <v>#DIV/0!</v>
      </c>
      <c r="X134" s="210" t="e">
        <f t="shared" si="45"/>
        <v>#DIV/0!</v>
      </c>
      <c r="Y134" s="211" t="e">
        <f t="shared" si="45"/>
        <v>#DIV/0!</v>
      </c>
    </row>
    <row r="135" spans="1:26" x14ac:dyDescent="0.2">
      <c r="A135" s="65"/>
      <c r="B135" s="65"/>
      <c r="C135" s="412" t="s">
        <v>75</v>
      </c>
      <c r="D135" s="412"/>
      <c r="E135" s="412"/>
      <c r="F135" s="412"/>
      <c r="G135" s="412"/>
      <c r="H135" s="412"/>
      <c r="I135" s="412"/>
      <c r="J135" s="412"/>
      <c r="K135" s="412"/>
      <c r="L135" s="412"/>
      <c r="M135" s="412"/>
      <c r="N135" s="412"/>
      <c r="O135" s="412"/>
      <c r="P135" s="412"/>
      <c r="Q135" s="412"/>
      <c r="R135" s="65"/>
      <c r="S135" s="65"/>
      <c r="T135" s="65"/>
      <c r="U135" s="65"/>
      <c r="V135" s="65"/>
      <c r="W135" s="65"/>
      <c r="X135" s="65"/>
      <c r="Y135" s="65"/>
      <c r="Z135" s="65"/>
    </row>
  </sheetData>
  <mergeCells count="114">
    <mergeCell ref="A133:B133"/>
    <mergeCell ref="A134:B134"/>
    <mergeCell ref="C2:O4"/>
    <mergeCell ref="E8:Q10"/>
    <mergeCell ref="C70:O72"/>
    <mergeCell ref="A67:B67"/>
    <mergeCell ref="C14:C22"/>
    <mergeCell ref="A81:A91"/>
    <mergeCell ref="B81:B91"/>
    <mergeCell ref="D81:D90"/>
    <mergeCell ref="E81:L82"/>
    <mergeCell ref="M81:P82"/>
    <mergeCell ref="C82:C90"/>
    <mergeCell ref="A64:B64"/>
    <mergeCell ref="A65:B65"/>
    <mergeCell ref="A66:B66"/>
    <mergeCell ref="A13:A23"/>
    <mergeCell ref="B13:B23"/>
    <mergeCell ref="D13:D22"/>
    <mergeCell ref="L18:L19"/>
    <mergeCell ref="I18:I19"/>
    <mergeCell ref="K18:K19"/>
    <mergeCell ref="Q14:Q22"/>
    <mergeCell ref="O86:O87"/>
    <mergeCell ref="A132:B132"/>
    <mergeCell ref="C76:R78"/>
    <mergeCell ref="H86:H87"/>
    <mergeCell ref="I86:I87"/>
    <mergeCell ref="J86:J87"/>
    <mergeCell ref="K86:K87"/>
    <mergeCell ref="L86:L87"/>
    <mergeCell ref="AG2:AQ4"/>
    <mergeCell ref="AC4:AC5"/>
    <mergeCell ref="AD4:AE5"/>
    <mergeCell ref="AC6:AC9"/>
    <mergeCell ref="AD6:AE9"/>
    <mergeCell ref="AO7:AT8"/>
    <mergeCell ref="AB22:AB23"/>
    <mergeCell ref="AC22:AC23"/>
    <mergeCell ref="AD22:AD23"/>
    <mergeCell ref="AE22:AE23"/>
    <mergeCell ref="AG22:AH23"/>
    <mergeCell ref="AF11:AM13"/>
    <mergeCell ref="AO11:AT12"/>
    <mergeCell ref="AC19:AD20"/>
    <mergeCell ref="M86:M87"/>
    <mergeCell ref="N86:N87"/>
    <mergeCell ref="BB41:BI43"/>
    <mergeCell ref="AB65:AE67"/>
    <mergeCell ref="AJ29:AK29"/>
    <mergeCell ref="AN29:AO29"/>
    <mergeCell ref="AJ30:AK30"/>
    <mergeCell ref="M18:M19"/>
    <mergeCell ref="N18:N19"/>
    <mergeCell ref="BB24:BD24"/>
    <mergeCell ref="AG25:AH25"/>
    <mergeCell ref="AG26:AH26"/>
    <mergeCell ref="AJ28:AK28"/>
    <mergeCell ref="AN28:AO28"/>
    <mergeCell ref="AI22:AJ23"/>
    <mergeCell ref="AV22:AV23"/>
    <mergeCell ref="AW22:AW23"/>
    <mergeCell ref="AX22:AX23"/>
    <mergeCell ref="AY22:AY23"/>
    <mergeCell ref="AN30:AO30"/>
    <mergeCell ref="AJ31:AK31"/>
    <mergeCell ref="S14:S22"/>
    <mergeCell ref="AN31:AO31"/>
    <mergeCell ref="AV65:AZ66"/>
    <mergeCell ref="AW19:AY20"/>
    <mergeCell ref="AG20:AH21"/>
    <mergeCell ref="S6:Y7"/>
    <mergeCell ref="S8:Y9"/>
    <mergeCell ref="S10:Y11"/>
    <mergeCell ref="W13:W22"/>
    <mergeCell ref="X13:X22"/>
    <mergeCell ref="U13:U22"/>
    <mergeCell ref="Q82:Q90"/>
    <mergeCell ref="S82:S90"/>
    <mergeCell ref="S74:Y75"/>
    <mergeCell ref="U81:U90"/>
    <mergeCell ref="T81:T90"/>
    <mergeCell ref="R81:R90"/>
    <mergeCell ref="S78:Y79"/>
    <mergeCell ref="S76:Y77"/>
    <mergeCell ref="X81:X90"/>
    <mergeCell ref="Y81:Y90"/>
    <mergeCell ref="V81:V90"/>
    <mergeCell ref="W81:W90"/>
    <mergeCell ref="Y13:Y22"/>
    <mergeCell ref="T13:T22"/>
    <mergeCell ref="C135:Q135"/>
    <mergeCell ref="J18:J19"/>
    <mergeCell ref="O18:O19"/>
    <mergeCell ref="P18:P19"/>
    <mergeCell ref="E86:E87"/>
    <mergeCell ref="F86:F87"/>
    <mergeCell ref="G86:G87"/>
    <mergeCell ref="E13:L14"/>
    <mergeCell ref="E18:E19"/>
    <mergeCell ref="F18:F19"/>
    <mergeCell ref="G18:G19"/>
    <mergeCell ref="H18:H19"/>
    <mergeCell ref="P86:P87"/>
    <mergeCell ref="R13:R22"/>
    <mergeCell ref="V13:V22"/>
    <mergeCell ref="M13:P14"/>
    <mergeCell ref="Z64:Z67"/>
    <mergeCell ref="Z13:Z22"/>
    <mergeCell ref="AI20:AJ21"/>
    <mergeCell ref="AZ22:AZ23"/>
    <mergeCell ref="AJ32:AK32"/>
    <mergeCell ref="AN32:AQ32"/>
    <mergeCell ref="AG35:AI35"/>
  </mergeCells>
  <phoneticPr fontId="1"/>
  <pageMargins left="0.31496062992125984" right="0.11811023622047245" top="0.31496062992125984" bottom="0.27559055118110237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7"/>
  <sheetViews>
    <sheetView workbookViewId="0">
      <selection activeCell="A2" sqref="A2:U7"/>
    </sheetView>
  </sheetViews>
  <sheetFormatPr defaultRowHeight="13.2" x14ac:dyDescent="0.2"/>
  <cols>
    <col min="1" max="1" width="2.109375" customWidth="1"/>
    <col min="2" max="2" width="11.77734375" customWidth="1"/>
    <col min="3" max="3" width="4" customWidth="1"/>
    <col min="4" max="4" width="2.109375" customWidth="1"/>
    <col min="5" max="16" width="3" customWidth="1"/>
    <col min="17" max="17" width="4" customWidth="1"/>
    <col min="18" max="18" width="2.109375" customWidth="1"/>
    <col min="19" max="19" width="4" customWidth="1"/>
    <col min="20" max="20" width="2.109375" customWidth="1"/>
    <col min="21" max="24" width="3.44140625" customWidth="1"/>
    <col min="25" max="25" width="3.88671875" customWidth="1"/>
  </cols>
  <sheetData>
    <row r="1" spans="1:25" x14ac:dyDescent="0.2">
      <c r="A1" s="468" t="s">
        <v>20</v>
      </c>
      <c r="B1" s="468"/>
      <c r="C1" s="468"/>
    </row>
    <row r="2" spans="1:25" ht="13.5" customHeight="1" x14ac:dyDescent="0.2">
      <c r="A2" s="315" t="s">
        <v>46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</row>
    <row r="3" spans="1:25" x14ac:dyDescent="0.2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</row>
    <row r="4" spans="1:25" x14ac:dyDescent="0.2">
      <c r="A4" s="315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</row>
    <row r="5" spans="1:25" x14ac:dyDescent="0.2">
      <c r="A5" s="315"/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</row>
    <row r="6" spans="1:25" x14ac:dyDescent="0.2">
      <c r="A6" s="315"/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</row>
    <row r="7" spans="1:25" x14ac:dyDescent="0.2">
      <c r="A7" s="315"/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</row>
    <row r="8" spans="1:25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</row>
    <row r="9" spans="1:25" ht="13.8" thickBot="1" x14ac:dyDescent="0.25">
      <c r="B9" s="1"/>
    </row>
    <row r="10" spans="1:25" ht="10.5" customHeight="1" x14ac:dyDescent="0.2">
      <c r="A10" s="416" t="s">
        <v>4</v>
      </c>
      <c r="B10" s="413" t="s">
        <v>47</v>
      </c>
      <c r="C10" s="14">
        <v>1</v>
      </c>
      <c r="D10" s="391" t="s">
        <v>23</v>
      </c>
      <c r="E10" s="402" t="s">
        <v>8</v>
      </c>
      <c r="F10" s="403"/>
      <c r="G10" s="403"/>
      <c r="H10" s="403"/>
      <c r="I10" s="403"/>
      <c r="J10" s="403"/>
      <c r="K10" s="403"/>
      <c r="L10" s="403"/>
      <c r="M10" s="402" t="s">
        <v>3</v>
      </c>
      <c r="N10" s="403"/>
      <c r="O10" s="403"/>
      <c r="P10" s="403"/>
      <c r="Q10" s="13">
        <v>2</v>
      </c>
      <c r="R10" s="396" t="s">
        <v>48</v>
      </c>
      <c r="S10" s="12">
        <v>3</v>
      </c>
      <c r="T10" s="381" t="s">
        <v>25</v>
      </c>
      <c r="U10" s="469" t="s">
        <v>49</v>
      </c>
      <c r="V10" s="452" t="s">
        <v>50</v>
      </c>
      <c r="W10" s="452" t="s">
        <v>51</v>
      </c>
      <c r="X10" s="455" t="s">
        <v>52</v>
      </c>
      <c r="Y10" s="369" t="s">
        <v>11</v>
      </c>
    </row>
    <row r="11" spans="1:25" ht="10.5" customHeight="1" x14ac:dyDescent="0.2">
      <c r="A11" s="417"/>
      <c r="B11" s="414"/>
      <c r="C11" s="388" t="s">
        <v>22</v>
      </c>
      <c r="D11" s="392"/>
      <c r="E11" s="404"/>
      <c r="F11" s="405"/>
      <c r="G11" s="405"/>
      <c r="H11" s="405"/>
      <c r="I11" s="405"/>
      <c r="J11" s="405"/>
      <c r="K11" s="405"/>
      <c r="L11" s="405"/>
      <c r="M11" s="404"/>
      <c r="N11" s="405"/>
      <c r="O11" s="405"/>
      <c r="P11" s="406"/>
      <c r="Q11" s="394" t="s">
        <v>24</v>
      </c>
      <c r="R11" s="397"/>
      <c r="S11" s="399" t="s">
        <v>26</v>
      </c>
      <c r="T11" s="382"/>
      <c r="U11" s="470"/>
      <c r="V11" s="453"/>
      <c r="W11" s="453"/>
      <c r="X11" s="456"/>
      <c r="Y11" s="458"/>
    </row>
    <row r="12" spans="1:25" ht="10.5" customHeight="1" x14ac:dyDescent="0.2">
      <c r="A12" s="417"/>
      <c r="B12" s="414"/>
      <c r="C12" s="389"/>
      <c r="D12" s="392"/>
      <c r="E12" s="460" t="s">
        <v>53</v>
      </c>
      <c r="F12" s="462" t="s">
        <v>54</v>
      </c>
      <c r="G12" s="462" t="s">
        <v>55</v>
      </c>
      <c r="H12" s="464" t="s">
        <v>56</v>
      </c>
      <c r="I12" s="460" t="s">
        <v>57</v>
      </c>
      <c r="J12" s="467" t="s">
        <v>58</v>
      </c>
      <c r="K12" s="467" t="s">
        <v>59</v>
      </c>
      <c r="L12" s="467" t="s">
        <v>60</v>
      </c>
      <c r="M12" s="460" t="s">
        <v>61</v>
      </c>
      <c r="N12" s="467" t="s">
        <v>62</v>
      </c>
      <c r="O12" s="467" t="s">
        <v>63</v>
      </c>
      <c r="P12" s="472" t="s">
        <v>64</v>
      </c>
      <c r="Q12" s="395"/>
      <c r="R12" s="397"/>
      <c r="S12" s="400"/>
      <c r="T12" s="382"/>
      <c r="U12" s="470"/>
      <c r="V12" s="453"/>
      <c r="W12" s="453"/>
      <c r="X12" s="456"/>
      <c r="Y12" s="458"/>
    </row>
    <row r="13" spans="1:25" ht="10.5" customHeight="1" x14ac:dyDescent="0.2">
      <c r="A13" s="417"/>
      <c r="B13" s="414"/>
      <c r="C13" s="389"/>
      <c r="D13" s="392"/>
      <c r="E13" s="356"/>
      <c r="F13" s="357"/>
      <c r="G13" s="357"/>
      <c r="H13" s="465"/>
      <c r="I13" s="356"/>
      <c r="J13" s="357"/>
      <c r="K13" s="357"/>
      <c r="L13" s="357"/>
      <c r="M13" s="356"/>
      <c r="N13" s="357"/>
      <c r="O13" s="357"/>
      <c r="P13" s="427"/>
      <c r="Q13" s="395"/>
      <c r="R13" s="397"/>
      <c r="S13" s="400"/>
      <c r="T13" s="382"/>
      <c r="U13" s="470"/>
      <c r="V13" s="453"/>
      <c r="W13" s="453"/>
      <c r="X13" s="456"/>
      <c r="Y13" s="458"/>
    </row>
    <row r="14" spans="1:25" ht="10.5" customHeight="1" x14ac:dyDescent="0.2">
      <c r="A14" s="417"/>
      <c r="B14" s="414"/>
      <c r="C14" s="389"/>
      <c r="D14" s="392"/>
      <c r="E14" s="356"/>
      <c r="F14" s="357"/>
      <c r="G14" s="357"/>
      <c r="H14" s="465"/>
      <c r="I14" s="356"/>
      <c r="J14" s="357"/>
      <c r="K14" s="357"/>
      <c r="L14" s="357"/>
      <c r="M14" s="356"/>
      <c r="N14" s="357"/>
      <c r="O14" s="357"/>
      <c r="P14" s="427"/>
      <c r="Q14" s="395"/>
      <c r="R14" s="397"/>
      <c r="S14" s="400"/>
      <c r="T14" s="382"/>
      <c r="U14" s="470"/>
      <c r="V14" s="453"/>
      <c r="W14" s="453"/>
      <c r="X14" s="456"/>
      <c r="Y14" s="458"/>
    </row>
    <row r="15" spans="1:25" ht="10.5" customHeight="1" x14ac:dyDescent="0.2">
      <c r="A15" s="417"/>
      <c r="B15" s="414"/>
      <c r="C15" s="389"/>
      <c r="D15" s="392"/>
      <c r="E15" s="356"/>
      <c r="F15" s="357"/>
      <c r="G15" s="357"/>
      <c r="H15" s="465"/>
      <c r="I15" s="356"/>
      <c r="J15" s="357"/>
      <c r="K15" s="357"/>
      <c r="L15" s="357"/>
      <c r="M15" s="356"/>
      <c r="N15" s="357"/>
      <c r="O15" s="357"/>
      <c r="P15" s="427"/>
      <c r="Q15" s="395"/>
      <c r="R15" s="397"/>
      <c r="S15" s="400"/>
      <c r="T15" s="382"/>
      <c r="U15" s="470"/>
      <c r="V15" s="453"/>
      <c r="W15" s="453"/>
      <c r="X15" s="456"/>
      <c r="Y15" s="458"/>
    </row>
    <row r="16" spans="1:25" ht="10.5" customHeight="1" x14ac:dyDescent="0.2">
      <c r="A16" s="417"/>
      <c r="B16" s="414"/>
      <c r="C16" s="389"/>
      <c r="D16" s="392"/>
      <c r="E16" s="356"/>
      <c r="F16" s="357"/>
      <c r="G16" s="357"/>
      <c r="H16" s="465"/>
      <c r="I16" s="356"/>
      <c r="J16" s="357"/>
      <c r="K16" s="357"/>
      <c r="L16" s="357"/>
      <c r="M16" s="356"/>
      <c r="N16" s="357"/>
      <c r="O16" s="357"/>
      <c r="P16" s="427"/>
      <c r="Q16" s="395"/>
      <c r="R16" s="397"/>
      <c r="S16" s="400"/>
      <c r="T16" s="382"/>
      <c r="U16" s="470"/>
      <c r="V16" s="453"/>
      <c r="W16" s="453"/>
      <c r="X16" s="456"/>
      <c r="Y16" s="458"/>
    </row>
    <row r="17" spans="1:25" ht="10.5" customHeight="1" x14ac:dyDescent="0.2">
      <c r="A17" s="417"/>
      <c r="B17" s="414"/>
      <c r="C17" s="389"/>
      <c r="D17" s="392"/>
      <c r="E17" s="356"/>
      <c r="F17" s="357"/>
      <c r="G17" s="357"/>
      <c r="H17" s="465"/>
      <c r="I17" s="356"/>
      <c r="J17" s="357"/>
      <c r="K17" s="357"/>
      <c r="L17" s="357"/>
      <c r="M17" s="356"/>
      <c r="N17" s="357"/>
      <c r="O17" s="357"/>
      <c r="P17" s="427"/>
      <c r="Q17" s="395"/>
      <c r="R17" s="397"/>
      <c r="S17" s="400"/>
      <c r="T17" s="382"/>
      <c r="U17" s="470"/>
      <c r="V17" s="453"/>
      <c r="W17" s="453"/>
      <c r="X17" s="456"/>
      <c r="Y17" s="458"/>
    </row>
    <row r="18" spans="1:25" ht="10.5" customHeight="1" x14ac:dyDescent="0.2">
      <c r="A18" s="417"/>
      <c r="B18" s="414"/>
      <c r="C18" s="389"/>
      <c r="D18" s="392"/>
      <c r="E18" s="356"/>
      <c r="F18" s="357"/>
      <c r="G18" s="357"/>
      <c r="H18" s="465"/>
      <c r="I18" s="356"/>
      <c r="J18" s="357"/>
      <c r="K18" s="357"/>
      <c r="L18" s="357"/>
      <c r="M18" s="356"/>
      <c r="N18" s="357"/>
      <c r="O18" s="357"/>
      <c r="P18" s="427"/>
      <c r="Q18" s="395"/>
      <c r="R18" s="397"/>
      <c r="S18" s="400"/>
      <c r="T18" s="382"/>
      <c r="U18" s="470"/>
      <c r="V18" s="453"/>
      <c r="W18" s="453"/>
      <c r="X18" s="456"/>
      <c r="Y18" s="458"/>
    </row>
    <row r="19" spans="1:25" ht="10.5" customHeight="1" x14ac:dyDescent="0.2">
      <c r="A19" s="417"/>
      <c r="B19" s="414"/>
      <c r="C19" s="390"/>
      <c r="D19" s="392"/>
      <c r="E19" s="461"/>
      <c r="F19" s="463"/>
      <c r="G19" s="463"/>
      <c r="H19" s="466"/>
      <c r="I19" s="461"/>
      <c r="J19" s="463"/>
      <c r="K19" s="463"/>
      <c r="L19" s="463"/>
      <c r="M19" s="461"/>
      <c r="N19" s="463"/>
      <c r="O19" s="463"/>
      <c r="P19" s="473"/>
      <c r="Q19" s="395"/>
      <c r="R19" s="398"/>
      <c r="S19" s="401"/>
      <c r="T19" s="383"/>
      <c r="U19" s="471"/>
      <c r="V19" s="454"/>
      <c r="W19" s="454"/>
      <c r="X19" s="457"/>
      <c r="Y19" s="459"/>
    </row>
    <row r="20" spans="1:25" ht="10.5" customHeight="1" x14ac:dyDescent="0.2">
      <c r="A20" s="417"/>
      <c r="B20" s="415"/>
      <c r="C20" s="15">
        <v>10</v>
      </c>
      <c r="D20" s="3"/>
      <c r="E20" s="4">
        <v>14</v>
      </c>
      <c r="F20" s="2">
        <v>12</v>
      </c>
      <c r="G20" s="2">
        <v>8</v>
      </c>
      <c r="H20" s="7">
        <v>6</v>
      </c>
      <c r="I20" s="4">
        <v>8</v>
      </c>
      <c r="J20" s="9">
        <v>10</v>
      </c>
      <c r="K20" s="2">
        <v>6</v>
      </c>
      <c r="L20" s="2">
        <v>6</v>
      </c>
      <c r="M20" s="4">
        <v>8</v>
      </c>
      <c r="N20" s="2">
        <v>10</v>
      </c>
      <c r="O20" s="2">
        <v>8</v>
      </c>
      <c r="P20" s="3">
        <v>4</v>
      </c>
      <c r="Q20" s="6">
        <v>70</v>
      </c>
      <c r="R20" s="2"/>
      <c r="S20" s="5">
        <v>30</v>
      </c>
      <c r="T20" s="3"/>
      <c r="U20" s="37">
        <v>30</v>
      </c>
      <c r="V20" s="2">
        <v>32</v>
      </c>
      <c r="W20" s="2">
        <v>22</v>
      </c>
      <c r="X20" s="7">
        <v>16</v>
      </c>
      <c r="Y20" s="8">
        <v>100</v>
      </c>
    </row>
    <row r="21" spans="1:25" ht="15" customHeight="1" x14ac:dyDescent="0.2">
      <c r="A21" s="30"/>
      <c r="B21" s="38"/>
      <c r="C21" s="16"/>
      <c r="D21" s="33"/>
      <c r="E21" s="16">
        <v>14</v>
      </c>
      <c r="F21" s="18">
        <v>12</v>
      </c>
      <c r="G21" s="18">
        <v>8</v>
      </c>
      <c r="H21" s="19">
        <v>6</v>
      </c>
      <c r="I21" s="16">
        <v>8</v>
      </c>
      <c r="J21" s="20">
        <v>10</v>
      </c>
      <c r="K21" s="18">
        <v>6</v>
      </c>
      <c r="L21" s="18">
        <v>6</v>
      </c>
      <c r="M21" s="16"/>
      <c r="N21" s="19"/>
      <c r="O21" s="19"/>
      <c r="P21" s="17"/>
      <c r="Q21" s="16">
        <v>70</v>
      </c>
      <c r="R21" s="39"/>
      <c r="S21" s="18"/>
      <c r="T21" s="33"/>
      <c r="U21" s="16"/>
      <c r="V21" s="18"/>
      <c r="W21" s="18"/>
      <c r="X21" s="19"/>
      <c r="Y21" s="21"/>
    </row>
    <row r="22" spans="1:25" ht="15" customHeight="1" x14ac:dyDescent="0.2">
      <c r="A22" s="40"/>
      <c r="B22" s="41"/>
      <c r="C22" s="42"/>
      <c r="D22" s="43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3"/>
      <c r="S22" s="42"/>
      <c r="T22" s="43"/>
      <c r="U22" s="42"/>
      <c r="V22" s="42"/>
      <c r="W22" s="42"/>
      <c r="X22" s="42"/>
      <c r="Y22" s="42"/>
    </row>
    <row r="23" spans="1:25" ht="15" customHeight="1" x14ac:dyDescent="0.2">
      <c r="A23" s="44"/>
      <c r="B23" s="45"/>
      <c r="C23" s="46"/>
      <c r="D23" s="35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35"/>
      <c r="S23" s="46"/>
      <c r="T23" s="35"/>
      <c r="U23" s="46"/>
      <c r="V23" s="46"/>
      <c r="W23" s="46"/>
      <c r="X23" s="46"/>
      <c r="Y23" s="46"/>
    </row>
    <row r="24" spans="1:25" ht="15" customHeight="1" x14ac:dyDescent="0.2">
      <c r="A24" s="30"/>
      <c r="B24" s="31"/>
      <c r="C24" s="16"/>
      <c r="D24" s="33"/>
      <c r="E24" s="16">
        <v>14</v>
      </c>
      <c r="F24" s="18">
        <v>12</v>
      </c>
      <c r="G24" s="18">
        <v>8</v>
      </c>
      <c r="H24" s="19">
        <v>6</v>
      </c>
      <c r="I24" s="16">
        <v>8</v>
      </c>
      <c r="J24" s="20">
        <v>10</v>
      </c>
      <c r="K24" s="18">
        <v>6</v>
      </c>
      <c r="L24" s="18">
        <v>6</v>
      </c>
      <c r="M24" s="47">
        <v>8</v>
      </c>
      <c r="N24" s="19"/>
      <c r="O24" s="19"/>
      <c r="P24" s="17"/>
      <c r="Q24" s="47">
        <v>78</v>
      </c>
      <c r="R24" s="39"/>
      <c r="S24" s="48">
        <v>8</v>
      </c>
      <c r="T24" s="33"/>
      <c r="U24" s="16"/>
      <c r="V24" s="18"/>
      <c r="W24" s="18"/>
      <c r="X24" s="19"/>
      <c r="Y24" s="21"/>
    </row>
    <row r="25" spans="1:25" ht="15" customHeight="1" x14ac:dyDescent="0.2">
      <c r="A25" s="30"/>
      <c r="B25" s="31"/>
      <c r="C25" s="16"/>
      <c r="D25" s="33"/>
      <c r="E25" s="16"/>
      <c r="F25" s="18"/>
      <c r="G25" s="18"/>
      <c r="H25" s="19"/>
      <c r="I25" s="16"/>
      <c r="J25" s="20"/>
      <c r="K25" s="18"/>
      <c r="L25" s="18"/>
      <c r="M25" s="16"/>
      <c r="N25" s="19"/>
      <c r="O25" s="19"/>
      <c r="P25" s="17"/>
      <c r="Q25" s="16"/>
      <c r="R25" s="39"/>
      <c r="S25" s="18"/>
      <c r="T25" s="33"/>
      <c r="U25" s="16"/>
      <c r="V25" s="18"/>
      <c r="W25" s="18"/>
      <c r="X25" s="19"/>
      <c r="Y25" s="21"/>
    </row>
    <row r="26" spans="1:25" ht="15" customHeight="1" x14ac:dyDescent="0.2">
      <c r="A26" s="30"/>
      <c r="B26" s="31"/>
      <c r="C26" s="16"/>
      <c r="D26" s="33"/>
      <c r="E26" s="16"/>
      <c r="F26" s="18"/>
      <c r="G26" s="18"/>
      <c r="H26" s="19"/>
      <c r="I26" s="16"/>
      <c r="J26" s="20"/>
      <c r="K26" s="18"/>
      <c r="L26" s="18"/>
      <c r="M26" s="16"/>
      <c r="N26" s="19"/>
      <c r="O26" s="19"/>
      <c r="P26" s="17"/>
      <c r="Q26" s="16"/>
      <c r="R26" s="39"/>
      <c r="S26" s="18"/>
      <c r="T26" s="33"/>
      <c r="U26" s="16"/>
      <c r="V26" s="18"/>
      <c r="W26" s="18"/>
      <c r="X26" s="19"/>
      <c r="Y26" s="21"/>
    </row>
    <row r="27" spans="1:25" ht="15" customHeight="1" x14ac:dyDescent="0.2">
      <c r="A27" s="30"/>
      <c r="B27" s="31"/>
      <c r="C27" s="16"/>
      <c r="D27" s="33"/>
      <c r="E27" s="16"/>
      <c r="F27" s="18"/>
      <c r="G27" s="18"/>
      <c r="H27" s="19"/>
      <c r="I27" s="16"/>
      <c r="J27" s="20"/>
      <c r="K27" s="18"/>
      <c r="L27" s="18"/>
      <c r="M27" s="16"/>
      <c r="N27" s="19"/>
      <c r="O27" s="19"/>
      <c r="P27" s="17"/>
      <c r="Q27" s="16"/>
      <c r="R27" s="39"/>
      <c r="S27" s="18"/>
      <c r="T27" s="33"/>
      <c r="U27" s="16"/>
      <c r="V27" s="18"/>
      <c r="W27" s="18"/>
      <c r="X27" s="19"/>
      <c r="Y27" s="21"/>
    </row>
  </sheetData>
  <mergeCells count="29">
    <mergeCell ref="A1:C1"/>
    <mergeCell ref="A10:A20"/>
    <mergeCell ref="B10:B20"/>
    <mergeCell ref="D10:D19"/>
    <mergeCell ref="E10:L11"/>
    <mergeCell ref="A2:U7"/>
    <mergeCell ref="M10:P11"/>
    <mergeCell ref="R10:R19"/>
    <mergeCell ref="T10:T19"/>
    <mergeCell ref="U10:U19"/>
    <mergeCell ref="N12:N19"/>
    <mergeCell ref="O12:O19"/>
    <mergeCell ref="P12:P19"/>
    <mergeCell ref="V10:V19"/>
    <mergeCell ref="W10:W19"/>
    <mergeCell ref="X10:X19"/>
    <mergeCell ref="Y10:Y19"/>
    <mergeCell ref="C11:C19"/>
    <mergeCell ref="Q11:Q19"/>
    <mergeCell ref="S11:S19"/>
    <mergeCell ref="E12:E19"/>
    <mergeCell ref="F12:F19"/>
    <mergeCell ref="G12:G19"/>
    <mergeCell ref="H12:H19"/>
    <mergeCell ref="I12:I19"/>
    <mergeCell ref="J12:J19"/>
    <mergeCell ref="K12:K19"/>
    <mergeCell ref="L12:L19"/>
    <mergeCell ref="M12:M19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中１社</vt:lpstr>
      <vt:lpstr>中2社 </vt:lpstr>
      <vt:lpstr>中3社 </vt:lpstr>
      <vt:lpstr>正しく計算されない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saitou</dc:creator>
  <cp:lastModifiedBy>隆 齊藤</cp:lastModifiedBy>
  <cp:lastPrinted>2022-02-20T05:57:27Z</cp:lastPrinted>
  <dcterms:created xsi:type="dcterms:W3CDTF">2021-09-13T08:31:27Z</dcterms:created>
  <dcterms:modified xsi:type="dcterms:W3CDTF">2024-11-05T03:01:09Z</dcterms:modified>
</cp:coreProperties>
</file>